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drawings/drawing34.xml" ContentType="application/vnd.openxmlformats-officedocument.drawing+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defaultThemeVersion="0"/>
  <bookViews>
    <workbookView xWindow="12825" yWindow="-30" windowWidth="15975" windowHeight="12855" tabRatio="876" firstSheet="1" activeTab="21"/>
  </bookViews>
  <sheets>
    <sheet name="modList00" sheetId="623"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4"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2" sheetId="504" state="veryHidden" r:id="rId65"/>
    <sheet name="modList03" sheetId="549" state="veryHidden" r:id="rId66"/>
    <sheet name="REESTR_MO_FILTER" sheetId="621" state="veryHidden" r:id="rId67"/>
    <sheet name="REESTR_MO" sheetId="518" state="veryHidden" r:id="rId68"/>
    <sheet name="modInfo" sheetId="513" state="veryHidden" r:id="rId69"/>
    <sheet name="modList05" sheetId="619" state="veryHidden" r:id="rId70"/>
    <sheet name="modList06" sheetId="553" state="veryHidden" r:id="rId71"/>
    <sheet name="modList07" sheetId="569" state="veryHidden" r:id="rId72"/>
    <sheet name="modList11" sheetId="539" state="veryHidden" r:id="rId73"/>
    <sheet name="modList12" sheetId="611" state="veryHidden" r:id="rId74"/>
    <sheet name="modfrmDateChoose" sheetId="517" state="veryHidden" r:id="rId75"/>
    <sheet name="modComm" sheetId="514" state="veryHidden" r:id="rId76"/>
    <sheet name="modThisWorkbook" sheetId="511" state="veryHidden" r:id="rId77"/>
    <sheet name="modfrmReestrMR" sheetId="519" state="veryHidden" r:id="rId78"/>
    <sheet name="modfrmCheckUpdates" sheetId="512" state="veryHidden" r:id="rId79"/>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ТЭ'!$M$18:$AD$28</definedName>
    <definedName name="checkCell_List06_6_double_date">'Форма 4.2.2 | Т-передача ТЭ'!$AE$18:$AE$28</definedName>
    <definedName name="checkCell_List06_6_unique_t">'Форма 4.2.2 | Т-передача ТЭ'!$M$18:$M$28</definedName>
    <definedName name="checkCell_List06_6_unique_t1">'Форма 4.2.2 | Т-передача ТЭ'!$AF$18:$AF$29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et_union_hor!$O$125:$AC$130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et_union_hor!$AC$125:$AC$138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ТЭ'!$AC$18:$AC$28</definedName>
    <definedName name="List06_6_note">'Форма 4.2.2 | Т-передача ТЭ'!$AD$18:$AD$28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ТЭ'!$AC$14:$AC$28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B3" i="525" l="1"/>
</calcChain>
</file>

<file path=xl/sharedStrings.xml><?xml version="1.0" encoding="utf-8"?>
<sst xmlns="http://schemas.openxmlformats.org/spreadsheetml/2006/main" count="6484" uniqueCount="3347">
  <si>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</si>
  <si>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</si>
  <si>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</si>
  <si>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</si>
  <si>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</si>
  <si>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</si>
  <si>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</si>
  <si>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</si>
  <si>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</si>
  <si>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</si>
  <si>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</si>
  <si>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</si>
  <si>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</si>
  <si>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</si>
  <si>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</si>
  <si>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</si>
  <si>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</si>
  <si>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</si>
  <si>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</si>
  <si>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</si>
  <si>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</si>
  <si>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</si>
  <si>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</si>
  <si>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</si>
  <si>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</si>
  <si>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</si>
  <si>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</si>
  <si>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</si>
  <si>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</si>
  <si>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</si>
  <si>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</si>
  <si>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</si>
  <si>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</si>
  <si>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</si>
  <si>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</si>
  <si>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</si>
  <si>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</si>
  <si>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</si>
  <si>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</si>
  <si>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</si>
  <si>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</si>
  <si>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</si>
  <si>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</si>
  <si>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</si>
  <si>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</si>
  <si>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</si>
  <si>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</si>
  <si>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</si>
  <si>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</si>
  <si>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</si>
  <si>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</si>
  <si>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</si>
  <si>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</si>
  <si>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</si>
  <si>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</si>
  <si>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</si>
  <si>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</si>
  <si>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</si>
  <si>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</si>
  <si>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</si>
  <si>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</si>
  <si>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</si>
  <si>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</si>
  <si>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</si>
  <si>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</si>
  <si>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</si>
  <si>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</si>
  <si>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</si>
  <si>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</si>
  <si>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</si>
  <si>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</si>
  <si>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</si>
  <si>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</si>
  <si>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</si>
  <si>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</si>
  <si>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</si>
  <si>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</si>
  <si>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</si>
  <si>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</si>
  <si>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</si>
  <si>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</si>
  <si>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</si>
  <si>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</si>
  <si>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</si>
  <si>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</si>
  <si>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</si>
  <si>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</si>
  <si>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</si>
  <si>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</si>
  <si>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</si>
  <si>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</si>
  <si>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</si>
  <si>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</si>
  <si>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</si>
  <si>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</si>
  <si>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</si>
  <si>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</si>
  <si>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</si>
  <si>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</si>
  <si>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</si>
  <si>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</si>
  <si>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</si>
  <si>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</si>
  <si>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</si>
  <si>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</si>
  <si>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</si>
  <si>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</si>
  <si>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</si>
  <si>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</si>
  <si>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</si>
  <si>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</si>
  <si>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</si>
  <si>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</si>
  <si>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</si>
  <si>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</si>
  <si>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</si>
  <si>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</si>
  <si>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</si>
  <si>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</si>
  <si>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</si>
  <si>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</si>
  <si>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</si>
  <si>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</si>
  <si>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</si>
  <si>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</si>
  <si>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</si>
  <si>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</si>
  <si>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</si>
  <si>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</si>
  <si>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</si>
  <si>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</si>
  <si>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</si>
  <si>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</si>
  <si>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</si>
  <si>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</si>
  <si>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</si>
  <si>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</si>
  <si>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</si>
  <si>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</si>
  <si>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</si>
  <si>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</si>
  <si>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</si>
  <si>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</si>
  <si>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</si>
  <si>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</si>
  <si>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</si>
  <si>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</si>
  <si>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</si>
  <si>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</si>
  <si>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</si>
  <si>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</si>
  <si>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</si>
  <si>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</si>
  <si>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</si>
  <si>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</si>
  <si>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</si>
  <si>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</si>
  <si>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</si>
  <si>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</si>
  <si>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</si>
  <si>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</si>
  <si>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</si>
  <si>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</si>
  <si>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</si>
  <si>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</si>
  <si>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</si>
  <si>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</si>
  <si>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</si>
  <si>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</si>
  <si>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</si>
  <si>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</si>
  <si>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</si>
  <si>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</si>
  <si>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</si>
  <si>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</si>
  <si>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</si>
  <si>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</si>
  <si>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</si>
  <si>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</si>
  <si>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</si>
  <si>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</si>
  <si>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</si>
  <si>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</si>
  <si>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</si>
  <si>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</si>
  <si>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</si>
  <si>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</si>
  <si>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</si>
  <si>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</si>
  <si>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</si>
  <si>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</si>
  <si>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</si>
  <si>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</si>
  <si>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</si>
  <si>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</si>
  <si>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</si>
  <si>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</si>
  <si>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</si>
  <si>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</si>
  <si>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</si>
  <si>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</si>
  <si>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</si>
  <si>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</si>
  <si>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</si>
  <si>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</si>
  <si>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</si>
  <si>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</si>
  <si>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</si>
  <si>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</si>
  <si>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</si>
  <si>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</si>
  <si>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</si>
  <si>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</si>
  <si>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</si>
  <si>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</si>
  <si>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</si>
  <si>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</si>
  <si>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</si>
  <si>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</si>
  <si>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</si>
  <si>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</si>
  <si>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</si>
  <si>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</si>
  <si>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</si>
  <si>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</si>
  <si>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</si>
  <si>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</si>
  <si>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</si>
  <si>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</si>
  <si>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</si>
  <si>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</si>
  <si>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</si>
  <si>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</si>
  <si>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</si>
  <si>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</si>
  <si>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</si>
  <si>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</si>
  <si>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</si>
  <si>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</si>
  <si>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</si>
  <si>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</si>
  <si>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</si>
  <si>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</si>
  <si>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</si>
  <si>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</si>
  <si>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</si>
  <si>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</si>
  <si>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</si>
  <si>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</si>
  <si>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</si>
  <si>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</si>
  <si>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</si>
  <si>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</si>
  <si>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</si>
  <si>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</si>
  <si>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</si>
  <si>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</si>
  <si>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</si>
  <si>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</si>
  <si>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</si>
  <si>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</si>
  <si>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</si>
  <si>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</si>
  <si>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</si>
  <si>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</si>
  <si>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</si>
  <si>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</si>
  <si>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</si>
  <si>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</si>
  <si>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</si>
  <si>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</si>
  <si>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</si>
  <si>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</si>
  <si>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</si>
  <si>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</si>
  <si>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</si>
  <si>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</si>
  <si>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</si>
  <si>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</si>
  <si>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</si>
  <si>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</si>
  <si>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</si>
  <si>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</si>
  <si>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</si>
  <si>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</si>
  <si>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</si>
  <si>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</si>
  <si>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</si>
  <si>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</si>
  <si>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</si>
  <si>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</si>
  <si>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</si>
  <si>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</si>
  <si>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</si>
  <si>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</si>
  <si>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</si>
  <si>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</si>
  <si>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</si>
  <si>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</si>
  <si>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</si>
  <si>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</si>
  <si>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</si>
  <si>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</si>
  <si>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</si>
  <si>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</si>
  <si>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</si>
  <si>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</si>
  <si>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</si>
  <si>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</si>
  <si>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</si>
  <si>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</si>
  <si>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</si>
  <si>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</si>
  <si>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</si>
  <si>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</si>
  <si>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</si>
  <si>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</si>
  <si>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</si>
  <si>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</si>
  <si>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</si>
  <si>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</si>
  <si>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</si>
  <si>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</si>
  <si>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</si>
  <si>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</si>
  <si>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</si>
  <si>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</si>
  <si>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</si>
  <si>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</si>
  <si>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</si>
  <si>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</si>
  <si>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</si>
  <si>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</si>
  <si>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</si>
  <si>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</si>
  <si>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</si>
  <si>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</si>
  <si>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</si>
  <si>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</si>
  <si>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</si>
  <si>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</si>
  <si>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</si>
  <si>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</si>
  <si>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</si>
  <si>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</si>
  <si>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</si>
  <si>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</si>
  <si>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</si>
  <si>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</si>
  <si>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</si>
  <si>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</si>
  <si>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</si>
  <si>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</si>
  <si>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</si>
  <si>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</si>
  <si>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</si>
  <si>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</si>
  <si>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</si>
  <si>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</si>
  <si>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</si>
  <si>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</si>
  <si>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</si>
  <si>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</si>
  <si>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</si>
  <si>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</si>
  <si>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</si>
  <si>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</si>
  <si>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</si>
  <si>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</si>
  <si>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</si>
  <si>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</si>
  <si>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</si>
  <si>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</si>
  <si>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</si>
  <si>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</si>
  <si>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</si>
  <si>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</si>
  <si>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</si>
  <si>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</si>
  <si>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</si>
  <si>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</si>
  <si>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</si>
  <si>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</si>
  <si>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</si>
  <si>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</si>
  <si>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</si>
  <si>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</si>
  <si>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</si>
  <si>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</si>
  <si>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</si>
  <si>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</si>
  <si>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</si>
  <si>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</si>
  <si>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</si>
  <si>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</si>
  <si>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</si>
  <si>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</si>
  <si>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</si>
  <si>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</si>
  <si>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</si>
  <si>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</si>
  <si>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</si>
  <si>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</si>
  <si>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</si>
  <si>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</si>
  <si>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</si>
  <si>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</si>
  <si>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</si>
  <si>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</si>
  <si>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</si>
  <si>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</si>
  <si>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</si>
  <si>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</si>
  <si>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</si>
  <si>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</si>
  <si>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</si>
  <si>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</si>
  <si>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</si>
  <si>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</si>
  <si>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</si>
  <si>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</si>
  <si>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</si>
  <si>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</si>
  <si>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</si>
  <si>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</si>
  <si>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</si>
  <si>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</si>
  <si>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</si>
  <si>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</si>
  <si>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</si>
  <si>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</si>
  <si>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</si>
  <si>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</si>
  <si>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</si>
  <si>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</si>
  <si>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</si>
  <si>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</si>
  <si>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</si>
  <si>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</si>
  <si>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</si>
  <si>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</si>
  <si>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</si>
  <si>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</si>
  <si>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</si>
  <si>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</si>
  <si>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</si>
  <si>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</si>
  <si>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</si>
  <si>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</si>
  <si>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</si>
  <si>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</si>
  <si>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</si>
  <si>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</si>
  <si>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</si>
  <si>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</si>
  <si>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</si>
  <si>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</si>
  <si>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</si>
  <si>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</si>
  <si>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</si>
  <si>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</si>
  <si>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</si>
  <si>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</si>
  <si>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</si>
  <si>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</si>
  <si>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</si>
  <si>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</si>
  <si>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</si>
  <si>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</si>
  <si>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</si>
  <si>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</si>
  <si>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</si>
  <si>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</si>
  <si>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</si>
  <si>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</si>
  <si>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</si>
  <si>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</si>
  <si>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</si>
  <si>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</si>
  <si>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</si>
  <si>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</si>
  <si>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</si>
  <si>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</si>
  <si>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</si>
  <si>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</si>
  <si>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</si>
  <si>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</si>
  <si>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</si>
  <si>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</si>
  <si>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</si>
  <si>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</si>
  <si>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</si>
  <si>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</si>
  <si>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</si>
  <si>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</si>
  <si>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</si>
  <si>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</si>
  <si>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</si>
  <si>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</si>
  <si>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</si>
  <si>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</si>
  <si>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</si>
  <si>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</si>
  <si>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</si>
  <si>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</si>
  <si>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</si>
  <si>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</si>
  <si>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</si>
  <si>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</si>
  <si>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</si>
  <si>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</si>
  <si>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</si>
  <si>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</si>
  <si>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</si>
  <si>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</si>
  <si>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</si>
  <si>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</si>
  <si>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</si>
  <si>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</si>
  <si>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</si>
  <si>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</si>
  <si>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</si>
  <si>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</si>
  <si>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</si>
  <si>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</si>
  <si>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</si>
  <si>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</si>
  <si>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</si>
  <si>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</si>
  <si>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</si>
  <si>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</si>
  <si>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</si>
  <si>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</si>
  <si>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</si>
  <si>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</si>
  <si>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</si>
  <si>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</si>
  <si>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</si>
  <si>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</si>
  <si>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</si>
  <si>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</si>
  <si>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</si>
  <si>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</si>
  <si>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</si>
  <si>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</si>
  <si>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</si>
  <si>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</si>
  <si>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</si>
  <si>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</si>
  <si>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</si>
  <si>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</si>
  <si>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</si>
  <si>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</si>
  <si>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</si>
  <si>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</si>
  <si>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</si>
  <si>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</si>
  <si>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</si>
  <si>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</si>
  <si>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</si>
  <si>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</si>
  <si>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</si>
  <si>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</si>
  <si>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</si>
  <si>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</si>
  <si>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</si>
  <si>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</si>
  <si>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</si>
  <si>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</si>
  <si>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</si>
  <si>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</si>
  <si>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</si>
  <si>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</si>
  <si>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</si>
  <si>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</si>
  <si>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</si>
  <si>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</si>
  <si>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</si>
  <si>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</si>
  <si>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</si>
  <si>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</si>
  <si>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</si>
  <si>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</si>
  <si>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</si>
  <si>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</si>
  <si>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</si>
  <si>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</si>
  <si>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</si>
  <si>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</si>
  <si>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</si>
  <si>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</si>
  <si>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</si>
  <si>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</si>
  <si>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</si>
  <si>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</si>
  <si>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</si>
  <si>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</si>
  <si>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</si>
  <si>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</si>
  <si>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</si>
  <si>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</si>
  <si>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</si>
  <si>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</si>
  <si>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</si>
  <si>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</si>
  <si>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</si>
  <si>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</si>
  <si>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</si>
  <si>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</si>
  <si>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</si>
  <si>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</si>
  <si>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</si>
  <si>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</si>
  <si>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</si>
  <si>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</si>
  <si>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</si>
  <si>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</si>
  <si>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</si>
  <si>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</si>
  <si>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</si>
  <si>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</si>
  <si>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</si>
  <si>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</si>
  <si>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</si>
  <si>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</si>
  <si>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</si>
  <si>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</si>
  <si>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</si>
  <si>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</si>
  <si>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</si>
  <si>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</si>
  <si>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</si>
  <si>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</si>
  <si>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</si>
  <si>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</si>
  <si>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</si>
  <si>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</si>
  <si>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</si>
  <si>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</si>
  <si>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</si>
  <si>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</si>
  <si>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</si>
  <si>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</si>
  <si>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</si>
  <si>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</si>
  <si>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</si>
  <si>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</si>
  <si>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</si>
  <si>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</si>
  <si>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</si>
  <si>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</si>
  <si>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</si>
  <si>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</si>
  <si>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</si>
  <si>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</si>
  <si>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</si>
  <si>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</si>
  <si>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</si>
  <si>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</si>
  <si>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</si>
  <si>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</si>
  <si>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</si>
  <si>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</si>
  <si>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</si>
  <si>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</si>
  <si>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</si>
  <si>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</si>
  <si>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</si>
  <si>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</si>
  <si>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</si>
  <si>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</si>
  <si>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</si>
  <si>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</si>
  <si>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</si>
  <si>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</si>
  <si>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</si>
  <si>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</si>
  <si>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</si>
  <si>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</si>
  <si>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</si>
  <si>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</si>
  <si>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</si>
  <si>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</si>
  <si>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</si>
  <si>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</si>
  <si>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</si>
  <si>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</si>
  <si>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</si>
  <si>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</si>
  <si>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</si>
  <si>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</si>
  <si>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</si>
  <si>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</si>
  <si>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</si>
  <si>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</si>
  <si>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</si>
  <si>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</si>
  <si>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</si>
  <si>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</si>
  <si>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</si>
  <si>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</si>
  <si>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</si>
  <si>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</si>
  <si>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</si>
  <si>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</si>
  <si>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</si>
  <si>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</si>
  <si>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</si>
  <si>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</si>
  <si>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</si>
  <si>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</si>
  <si>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</si>
  <si>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</si>
  <si>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</si>
  <si>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</si>
  <si>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</si>
  <si>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</si>
  <si>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</si>
  <si>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</si>
  <si>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</si>
  <si>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</si>
  <si>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</si>
  <si>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</si>
  <si>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</si>
  <si>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</si>
  <si>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</si>
  <si>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</si>
  <si>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</si>
  <si>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</si>
  <si>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</si>
  <si>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</si>
  <si>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</si>
  <si>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</si>
  <si>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</si>
  <si>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</si>
  <si>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</si>
  <si>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</si>
  <si>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</si>
  <si>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</si>
  <si>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</si>
  <si>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</si>
  <si>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</si>
  <si>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</si>
  <si>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</si>
  <si>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</si>
  <si>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</si>
  <si>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</si>
  <si>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</si>
  <si>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</si>
  <si>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</si>
  <si>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</si>
  <si>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</si>
  <si>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</si>
  <si>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</si>
  <si>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</si>
  <si>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</si>
  <si>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</si>
  <si>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</si>
  <si>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</si>
  <si>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</si>
  <si>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</si>
  <si>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</si>
  <si>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</si>
  <si>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</si>
  <si>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</si>
  <si>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</si>
  <si>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</si>
  <si>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</si>
  <si>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</si>
  <si>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</si>
  <si>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</si>
  <si>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</si>
  <si>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</si>
  <si>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</si>
  <si>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</si>
  <si>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</si>
  <si>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</si>
  <si>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26.12.2018</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</si>
  <si>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</si>
  <si>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</si>
  <si>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</si>
  <si>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</si>
  <si>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</si>
  <si>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</si>
  <si>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</si>
  <si>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</si>
  <si>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</si>
  <si>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</si>
  <si>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</si>
  <si>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</si>
  <si>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</si>
  <si>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</si>
  <si>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</si>
  <si>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</si>
  <si>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</si>
  <si>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</si>
  <si>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</si>
  <si>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</si>
  <si>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</si>
  <si>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</si>
  <si>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</si>
  <si>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</si>
  <si>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</si>
  <si>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</si>
  <si>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</si>
  <si>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</si>
  <si>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</si>
  <si>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</si>
  <si>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</si>
  <si>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</si>
  <si>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</si>
  <si>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</si>
  <si>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</si>
  <si>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</si>
  <si>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</si>
  <si>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</si>
  <si>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</si>
  <si>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</si>
  <si>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</si>
  <si>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</si>
  <si>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</si>
  <si>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</si>
  <si>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</si>
  <si>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</si>
  <si>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</si>
  <si>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</si>
  <si>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</si>
  <si>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</si>
  <si>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</si>
  <si>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</si>
  <si>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</si>
  <si>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</si>
  <si>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</si>
  <si>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</si>
  <si>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</si>
  <si>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</si>
  <si>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</si>
  <si>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</si>
  <si>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</si>
  <si>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</si>
  <si>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</si>
  <si>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</si>
  <si>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</si>
  <si>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</si>
  <si>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</si>
  <si>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</si>
  <si>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</si>
  <si>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</si>
  <si>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</si>
  <si>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</si>
  <si>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</si>
  <si>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</si>
  <si>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</si>
  <si>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</si>
  <si>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</si>
  <si>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</si>
  <si>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</si>
  <si>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</si>
  <si>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</si>
  <si>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</si>
  <si>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</si>
  <si>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</si>
  <si>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</si>
  <si>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</si>
  <si>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</si>
  <si>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</si>
  <si>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</si>
  <si>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</si>
  <si>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</si>
  <si>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</si>
  <si>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</si>
  <si>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</si>
  <si>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</si>
  <si>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</si>
  <si>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</si>
  <si>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</si>
  <si>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</si>
  <si>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</si>
  <si>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</si>
  <si>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</si>
  <si>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</si>
  <si>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</si>
  <si>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</si>
  <si>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</si>
  <si>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</si>
  <si>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</si>
  <si>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</si>
  <si>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</si>
  <si>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</si>
  <si>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</si>
  <si>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</si>
  <si>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</si>
  <si>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</si>
  <si>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</si>
  <si>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</si>
  <si>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</si>
  <si>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</si>
  <si>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</si>
  <si>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</si>
  <si>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</si>
  <si>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</si>
  <si>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</si>
  <si>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</si>
  <si>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</si>
  <si>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</si>
  <si>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</si>
  <si>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</si>
  <si>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</si>
  <si>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</si>
  <si>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</si>
  <si>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</si>
  <si>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</si>
  <si>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</si>
  <si>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</si>
  <si>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</si>
  <si>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</si>
  <si>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</si>
  <si>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</si>
  <si>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</si>
  <si>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</si>
  <si>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</si>
  <si>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</si>
  <si>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</si>
  <si>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</si>
  <si>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</si>
  <si>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</si>
  <si>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</si>
  <si>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</si>
  <si>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</si>
  <si>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</si>
  <si>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</si>
  <si>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</si>
  <si>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</si>
  <si>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</si>
  <si>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</si>
  <si>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</si>
  <si>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</si>
  <si>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</si>
  <si>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</si>
  <si>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</si>
  <si>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</si>
  <si>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</si>
  <si>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</si>
  <si>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</si>
  <si>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</si>
  <si>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</si>
  <si>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</si>
  <si>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</si>
  <si>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</si>
  <si>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</si>
  <si>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</si>
  <si>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</si>
  <si>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</si>
  <si>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</si>
  <si>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</si>
  <si>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</si>
  <si>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</si>
  <si>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</si>
  <si>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</si>
  <si>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</si>
  <si>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</si>
  <si>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</si>
  <si>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</si>
  <si>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</si>
  <si>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</si>
  <si>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</si>
  <si>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</si>
  <si>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</si>
  <si>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</si>
  <si>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</si>
  <si>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</si>
  <si>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</si>
  <si>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</si>
  <si>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</si>
  <si>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</si>
  <si>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</si>
  <si>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</si>
  <si>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</si>
  <si>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</si>
  <si>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</si>
  <si>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</si>
  <si>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</si>
  <si>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</si>
  <si>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</si>
  <si>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</si>
  <si>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</si>
  <si>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</si>
  <si>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</si>
  <si>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</si>
  <si>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</si>
  <si>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</si>
  <si>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</si>
  <si>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</si>
  <si>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</si>
  <si>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</si>
  <si>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</si>
  <si>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</si>
  <si>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</si>
  <si>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</si>
  <si>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</si>
  <si>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</si>
  <si>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</si>
  <si>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</si>
  <si>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</si>
  <si>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</si>
  <si>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</si>
  <si>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</si>
  <si>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</si>
  <si>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</si>
  <si>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</si>
  <si>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</si>
  <si>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</si>
  <si>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</si>
  <si>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</si>
  <si>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</si>
  <si>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</si>
  <si>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</si>
  <si>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</si>
  <si>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</si>
  <si>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</si>
  <si>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</si>
  <si>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</si>
  <si>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</si>
  <si>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</si>
  <si>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</si>
  <si>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</si>
  <si>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</si>
  <si>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</si>
  <si>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</si>
  <si>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</si>
  <si>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</si>
  <si>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</si>
  <si>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</si>
  <si>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</si>
  <si>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</si>
  <si>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</si>
  <si>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</si>
  <si>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</si>
  <si>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</si>
  <si>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</si>
  <si>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</si>
  <si>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</si>
  <si>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</si>
  <si>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</si>
  <si>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</si>
  <si>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</si>
  <si>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</si>
  <si>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</si>
  <si>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</si>
  <si>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</si>
  <si>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</si>
  <si>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</si>
  <si>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</si>
  <si>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</si>
  <si>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</si>
  <si>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</si>
  <si>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</si>
  <si>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</si>
  <si>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</si>
  <si>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</si>
  <si>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</si>
  <si>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</si>
  <si>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</si>
  <si>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</si>
  <si>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</si>
  <si>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</si>
  <si>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</si>
  <si>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</si>
  <si>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</si>
  <si>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</si>
  <si>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</si>
  <si>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</si>
  <si>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</si>
  <si>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</si>
  <si>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</si>
  <si>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</si>
  <si>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</si>
  <si>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</si>
  <si>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</si>
  <si>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</si>
  <si>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</si>
  <si>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</si>
  <si>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</si>
  <si>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</si>
  <si>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</si>
  <si>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</si>
  <si>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</si>
  <si>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</si>
  <si>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</si>
  <si>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</si>
  <si>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</si>
  <si>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</si>
  <si>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</si>
  <si>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</si>
  <si>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</si>
  <si>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</si>
  <si>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</si>
  <si>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</si>
  <si>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</si>
  <si>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</si>
  <si>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</si>
  <si>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</si>
  <si>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</si>
  <si>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</si>
  <si>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</si>
  <si>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</si>
  <si>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</si>
  <si>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</si>
  <si>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</si>
  <si>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</si>
  <si>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</si>
  <si>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</si>
  <si>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</si>
  <si>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</si>
  <si>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</si>
  <si>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</si>
  <si>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</si>
  <si>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</si>
  <si>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</si>
  <si>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</si>
  <si>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</si>
  <si>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</si>
  <si>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</si>
  <si>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</si>
  <si>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</si>
  <si>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</si>
  <si>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</si>
  <si>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</si>
  <si>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</si>
  <si>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</si>
  <si>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</si>
  <si>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</si>
  <si>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</si>
  <si>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</si>
  <si>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</si>
  <si>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</si>
  <si>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</si>
  <si>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</si>
  <si>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</si>
  <si>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</si>
  <si>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</si>
  <si>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</si>
  <si>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</si>
  <si>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</si>
  <si>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</si>
  <si>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</si>
  <si>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</si>
  <si>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</si>
  <si>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</si>
  <si>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</si>
  <si>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</si>
  <si>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</si>
  <si>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</si>
  <si>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</si>
  <si>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</si>
  <si>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</si>
  <si>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</si>
  <si>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</si>
  <si>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</si>
  <si>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</si>
  <si>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</si>
  <si>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</si>
  <si>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</si>
  <si>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</si>
  <si>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</si>
  <si>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</si>
  <si>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</si>
  <si>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</si>
  <si>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</si>
  <si>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</si>
  <si>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</si>
  <si>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</si>
  <si>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</si>
  <si>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</si>
  <si>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</si>
  <si>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</si>
  <si>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</si>
  <si>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</si>
  <si>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</si>
  <si>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</si>
  <si>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</si>
  <si>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</si>
  <si>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</si>
  <si>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</si>
  <si>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</si>
  <si>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</si>
  <si>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</si>
  <si>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</si>
  <si>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</si>
  <si>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</si>
  <si>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</si>
  <si>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</si>
  <si>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</si>
  <si>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</si>
  <si>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</si>
  <si>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</si>
  <si>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</si>
  <si>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</si>
  <si>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</si>
  <si>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</si>
  <si>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</si>
  <si>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</si>
  <si>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</si>
  <si>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</si>
  <si>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</si>
  <si>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</si>
  <si>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</si>
  <si>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</si>
  <si>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</si>
  <si>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</si>
  <si>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</si>
  <si>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</si>
  <si>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</si>
  <si>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</si>
  <si>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</si>
  <si>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</si>
  <si>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</si>
  <si>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</si>
  <si>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</si>
  <si>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</si>
  <si>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</si>
  <si>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</si>
  <si>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</si>
  <si>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</si>
  <si>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</si>
  <si>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</si>
  <si>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</si>
  <si>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</si>
  <si>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</si>
  <si>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</si>
  <si>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</si>
  <si>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</si>
  <si>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</si>
  <si>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</si>
  <si>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</si>
  <si>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</si>
  <si>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</si>
  <si>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</si>
  <si>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</si>
  <si>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</si>
  <si>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</si>
  <si>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</si>
  <si>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</si>
  <si>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</si>
  <si>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</si>
  <si>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</si>
  <si>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</si>
  <si>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</si>
  <si>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</si>
  <si>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</si>
  <si>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</si>
  <si>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</si>
  <si>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</si>
  <si>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</si>
  <si>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</si>
  <si>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</si>
  <si>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</si>
  <si>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</si>
  <si>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</si>
  <si>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</si>
  <si>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</si>
  <si>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</si>
  <si>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</si>
  <si>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</si>
  <si>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</si>
  <si>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</si>
  <si>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</si>
  <si>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</si>
  <si>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</si>
  <si>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</si>
  <si>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</si>
  <si>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</si>
  <si>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</si>
  <si>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</si>
  <si>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</si>
  <si>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</si>
  <si>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</si>
  <si>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</si>
  <si>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</si>
  <si>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</si>
  <si>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</si>
  <si>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</si>
  <si>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</si>
  <si>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</si>
  <si>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</si>
  <si>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</si>
  <si>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</si>
  <si>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</si>
  <si>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</si>
  <si>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</si>
  <si>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</si>
  <si>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</si>
  <si>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</si>
  <si>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</si>
  <si>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</si>
  <si>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</si>
  <si>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</si>
  <si>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</si>
  <si>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</si>
  <si>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</si>
  <si>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</si>
  <si>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</si>
  <si>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</si>
  <si>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</si>
  <si>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</si>
  <si>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</si>
  <si>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</si>
  <si>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</si>
  <si>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</si>
  <si>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</si>
  <si>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</si>
  <si>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</si>
  <si>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</si>
  <si>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</si>
  <si>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</si>
  <si>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</si>
  <si>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</si>
  <si>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</si>
  <si>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</si>
  <si>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</si>
  <si>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</si>
  <si>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</si>
  <si>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</si>
  <si>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</si>
  <si>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</si>
  <si>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</si>
  <si>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</si>
  <si>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</si>
  <si>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</si>
  <si>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</si>
  <si>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</si>
  <si>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</si>
  <si>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</si>
  <si>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</si>
  <si>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</si>
  <si>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</si>
  <si>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</si>
  <si>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</si>
  <si>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</si>
  <si>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</si>
  <si>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</si>
  <si>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</si>
  <si>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</si>
  <si>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</si>
  <si>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</si>
  <si>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</si>
  <si>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</si>
  <si>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</si>
  <si>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</si>
  <si>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</si>
  <si>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</si>
  <si>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</si>
  <si>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</si>
  <si>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</si>
  <si>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</si>
  <si>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</si>
  <si>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</si>
  <si>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</si>
  <si>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</si>
  <si>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</si>
  <si>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</si>
  <si>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</si>
  <si>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</si>
  <si>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</si>
  <si>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</si>
  <si>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</si>
  <si>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</si>
  <si>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</si>
  <si>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</si>
  <si>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</si>
  <si>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</si>
  <si>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</si>
  <si>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</si>
  <si>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</si>
  <si>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</si>
  <si>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</si>
  <si>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</si>
  <si>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</si>
  <si>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</si>
  <si>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</si>
  <si>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</si>
  <si>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</si>
  <si>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</si>
  <si>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</si>
  <si>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</si>
  <si>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</si>
  <si>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</si>
  <si>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</si>
  <si>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</si>
  <si>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</si>
  <si>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</si>
  <si>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</si>
  <si>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</si>
  <si>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</si>
  <si>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</si>
  <si>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</si>
  <si>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</si>
  <si>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</si>
  <si>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</si>
  <si>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</si>
  <si>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</si>
  <si>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</si>
  <si>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</si>
  <si>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</si>
  <si>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</si>
  <si>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</si>
  <si>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</si>
  <si>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</si>
  <si>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</si>
  <si>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</si>
  <si>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</si>
  <si>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</si>
  <si>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</si>
  <si>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</si>
  <si>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</si>
  <si>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</si>
  <si>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</si>
  <si>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</si>
  <si>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</si>
  <si>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</si>
  <si>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</si>
  <si>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</si>
  <si>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</si>
  <si>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</si>
  <si>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</si>
  <si>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</si>
  <si>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</si>
  <si>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</si>
  <si>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</si>
  <si>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</si>
  <si>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</si>
  <si>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</si>
  <si>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</si>
  <si>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</si>
  <si>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</si>
  <si>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</si>
  <si>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</si>
  <si>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</si>
  <si>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</si>
  <si>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</si>
  <si>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</si>
  <si>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</si>
  <si>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</si>
  <si>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</si>
  <si>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</si>
  <si>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</si>
  <si>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</si>
  <si>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</si>
  <si>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</si>
  <si>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</si>
  <si>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</si>
  <si>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</si>
  <si>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</si>
  <si>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</si>
  <si>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</si>
  <si>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</si>
  <si>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</si>
  <si>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</si>
  <si>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</si>
  <si>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</si>
  <si>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</si>
  <si>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</si>
  <si>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</si>
  <si>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</si>
  <si>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</si>
  <si>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</si>
  <si>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</si>
  <si>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</si>
  <si>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</si>
  <si>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</si>
  <si>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</si>
  <si>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</si>
  <si>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</si>
  <si>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</si>
  <si>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</si>
  <si>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</si>
  <si>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</si>
  <si>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</si>
  <si>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</si>
  <si>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</si>
  <si>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</si>
  <si>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</si>
  <si>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</si>
  <si>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</si>
  <si>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</si>
  <si>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</si>
  <si>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</si>
  <si>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</si>
  <si>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</si>
  <si>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</si>
  <si>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</si>
  <si>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</si>
  <si>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</si>
  <si>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</si>
  <si>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</si>
  <si>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</si>
  <si>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</si>
  <si>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</si>
  <si>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</si>
  <si>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</si>
  <si>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</si>
  <si>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</si>
  <si>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</si>
  <si>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</si>
  <si>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</si>
  <si>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</si>
  <si>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</si>
  <si>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</si>
  <si>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</si>
  <si>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</si>
  <si>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</si>
  <si>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</si>
  <si>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</si>
  <si>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</si>
  <si>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</si>
  <si>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</si>
  <si>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</si>
  <si>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</si>
  <si>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</si>
  <si>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</si>
  <si>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</si>
  <si>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</si>
  <si>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</si>
  <si>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</si>
  <si>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</si>
  <si>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</si>
  <si>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</si>
  <si>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</si>
  <si>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</si>
  <si>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</si>
  <si>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</si>
  <si>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</si>
  <si>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</si>
  <si>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</si>
  <si>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</si>
  <si>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</si>
  <si>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</si>
  <si>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</si>
  <si>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</si>
  <si>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</si>
  <si>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</si>
  <si>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</si>
  <si>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</si>
  <si>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</si>
  <si>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</si>
  <si>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</si>
  <si>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</si>
  <si>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</si>
  <si>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</si>
  <si>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</si>
  <si>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</si>
  <si>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</si>
  <si>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</si>
  <si>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</si>
  <si>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</si>
  <si>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</si>
  <si>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</si>
  <si>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</si>
  <si>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</si>
  <si>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</si>
  <si>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</si>
  <si>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</si>
  <si>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</si>
  <si>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</si>
  <si>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</si>
  <si>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</si>
  <si>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</si>
  <si>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</si>
  <si>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</si>
  <si>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</si>
  <si>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</si>
  <si>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</si>
  <si>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</si>
  <si>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</si>
  <si>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</si>
  <si>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</si>
  <si>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</si>
  <si>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</si>
  <si>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</si>
  <si>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</si>
  <si>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</si>
  <si>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</si>
  <si>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</si>
  <si>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</si>
  <si>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</si>
  <si>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</si>
  <si>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</si>
  <si>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</si>
  <si>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</si>
  <si>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</si>
  <si>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</si>
  <si>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</si>
  <si>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</si>
  <si>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</si>
  <si>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</si>
  <si>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</si>
  <si>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</si>
  <si>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</si>
  <si>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</si>
  <si>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</si>
  <si>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</si>
  <si>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</si>
  <si>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</si>
  <si>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</si>
  <si>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</si>
  <si>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</si>
  <si>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</si>
  <si>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</si>
  <si>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</si>
  <si>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</si>
  <si>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</si>
  <si>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</si>
  <si>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</si>
  <si>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</si>
  <si>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</si>
  <si>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</si>
  <si>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</si>
  <si>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</si>
  <si>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</si>
  <si>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</si>
  <si>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</si>
  <si>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</si>
  <si>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</si>
  <si>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</si>
  <si>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</si>
  <si>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</si>
  <si>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</si>
  <si>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</si>
  <si>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</si>
  <si>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</si>
  <si>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</si>
  <si>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</si>
  <si>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</si>
  <si>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</si>
  <si>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</si>
  <si>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</si>
  <si>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</si>
  <si>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</si>
  <si>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</si>
  <si>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</si>
  <si>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</si>
  <si>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</si>
  <si>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</si>
  <si>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</si>
  <si>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</si>
  <si>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</si>
  <si>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</si>
  <si>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</si>
  <si>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</si>
  <si>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</si>
  <si>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</si>
  <si>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</si>
  <si>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</si>
  <si>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</si>
  <si>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</si>
  <si>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</si>
  <si>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</si>
  <si>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</si>
  <si>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</si>
  <si>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</si>
  <si>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</si>
  <si>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</si>
  <si>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</si>
  <si>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</si>
  <si>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</si>
  <si>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</si>
  <si>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</si>
  <si>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</si>
  <si>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</si>
  <si>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</si>
  <si>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</si>
  <si>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</si>
  <si>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</si>
  <si>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</si>
  <si>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</si>
  <si>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</si>
  <si>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</si>
  <si>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</si>
  <si>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</si>
  <si>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</si>
  <si>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</si>
  <si>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</si>
  <si>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</si>
  <si>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</si>
  <si>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</si>
  <si>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</si>
  <si>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</si>
  <si>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</si>
  <si>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</si>
  <si>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</si>
  <si>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</si>
  <si>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</si>
  <si>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</si>
  <si>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</si>
  <si>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</si>
  <si>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</si>
  <si>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</si>
  <si>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</si>
  <si>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</si>
  <si>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</si>
  <si>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</si>
  <si>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</si>
  <si>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</si>
  <si>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</si>
  <si>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</si>
  <si>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</si>
  <si>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</si>
  <si>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</si>
  <si>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</si>
  <si>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</si>
  <si>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</si>
  <si>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</si>
  <si>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</si>
  <si>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</si>
  <si>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</si>
  <si>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</si>
  <si>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</si>
  <si>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</si>
  <si>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</si>
  <si>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</si>
  <si>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</si>
  <si>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</si>
  <si>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</si>
  <si>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</si>
  <si>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</si>
  <si>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</si>
  <si>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</si>
  <si>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</si>
  <si>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</si>
  <si>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</si>
  <si>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</si>
  <si>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</si>
  <si>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</si>
  <si>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</si>
  <si>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</si>
  <si>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</si>
  <si>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</si>
  <si>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</si>
  <si>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</si>
  <si>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</si>
  <si>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</si>
  <si>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</si>
  <si>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</si>
  <si>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</si>
  <si>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</si>
  <si>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</si>
  <si>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</si>
  <si>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</si>
  <si>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</si>
  <si>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</si>
  <si>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</si>
  <si>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</si>
  <si>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</si>
  <si>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</si>
  <si>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</si>
  <si>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</si>
  <si>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</si>
  <si>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</si>
  <si>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</si>
  <si>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</si>
  <si>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</si>
  <si>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</si>
  <si>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</si>
  <si>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</si>
  <si>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</si>
  <si>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</si>
  <si>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</si>
  <si>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</si>
  <si>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</si>
  <si>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</si>
  <si>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</si>
  <si>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</si>
  <si>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</si>
  <si>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</si>
  <si>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</si>
  <si>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</si>
  <si>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</si>
  <si>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</si>
  <si>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</si>
  <si>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</si>
  <si>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</si>
  <si>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</si>
  <si>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</si>
  <si>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</si>
  <si>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</si>
  <si>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</si>
  <si>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</si>
  <si>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</si>
  <si>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</si>
  <si>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</si>
  <si>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</si>
  <si>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</si>
  <si>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</si>
  <si>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</si>
  <si>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</si>
  <si>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</si>
  <si>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</si>
  <si>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</si>
  <si>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</si>
  <si>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</si>
  <si>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</si>
  <si>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</si>
  <si>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</si>
  <si>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</si>
  <si>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</si>
  <si>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</si>
  <si>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</si>
  <si>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</si>
  <si>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</si>
  <si>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</si>
  <si>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</si>
  <si>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</si>
  <si>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</si>
  <si>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</si>
  <si>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</si>
  <si>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</si>
  <si>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</si>
  <si>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</si>
  <si>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</si>
  <si>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</si>
  <si>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</si>
  <si>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</si>
  <si>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</si>
  <si>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</si>
  <si>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</si>
  <si>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</si>
  <si>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</si>
  <si>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</si>
  <si>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</si>
  <si>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</si>
  <si>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</si>
  <si>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</si>
  <si>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</si>
  <si>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</si>
  <si>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</si>
  <si>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</si>
  <si>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</si>
  <si>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</si>
  <si>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</si>
  <si>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</si>
  <si>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</si>
  <si>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</si>
  <si>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</si>
  <si>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</si>
  <si>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</si>
  <si>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</si>
  <si>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</si>
  <si>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</si>
  <si>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</si>
  <si>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</si>
  <si>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</si>
  <si>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</si>
  <si>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</si>
  <si>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</si>
  <si>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</si>
  <si>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</si>
  <si>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</si>
  <si>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</si>
  <si>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</si>
  <si>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</si>
  <si>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</si>
  <si>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</si>
  <si>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</si>
  <si>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</si>
  <si>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</si>
  <si>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</si>
  <si>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</si>
  <si>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</si>
  <si>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</si>
  <si>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</si>
  <si>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</si>
  <si>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</si>
  <si>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</si>
  <si>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</si>
  <si>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</si>
  <si>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</si>
  <si>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</si>
  <si>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</si>
  <si>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</si>
  <si>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</si>
  <si>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</si>
  <si>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</si>
  <si>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</si>
  <si>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</si>
  <si>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</si>
  <si>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</si>
  <si>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</si>
  <si>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</si>
  <si>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</si>
  <si>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</si>
  <si>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</si>
  <si>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</si>
  <si>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</si>
  <si>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</si>
  <si>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</si>
  <si>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</si>
  <si>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</si>
  <si>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</si>
  <si>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</si>
  <si>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</si>
  <si>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</si>
  <si>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</si>
  <si>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</si>
  <si>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</si>
  <si>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</si>
  <si>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</si>
  <si>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</si>
  <si>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</si>
  <si>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</si>
  <si>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</si>
  <si>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</si>
  <si>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</si>
  <si>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</si>
  <si>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</si>
  <si>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</si>
  <si>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</si>
  <si>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</si>
  <si>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</si>
  <si>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</si>
  <si>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</si>
  <si>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</si>
  <si>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</si>
  <si>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</si>
  <si>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</si>
  <si>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</si>
  <si>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</si>
  <si>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</si>
  <si>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</si>
  <si>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</si>
  <si>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</si>
  <si>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</si>
  <si>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</si>
  <si>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</si>
  <si>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</si>
  <si>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</si>
  <si>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</si>
  <si>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</si>
  <si>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</si>
  <si>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</si>
  <si>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</si>
  <si>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</si>
  <si>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</si>
  <si>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</si>
  <si>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</si>
  <si>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</si>
  <si>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</si>
  <si>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</si>
  <si>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</si>
  <si>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</si>
  <si>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</si>
  <si>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</si>
  <si>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</si>
  <si>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</si>
  <si>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</si>
  <si>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</si>
  <si>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</si>
  <si>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</si>
  <si>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</si>
  <si>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</si>
  <si>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</si>
  <si>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</si>
  <si>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</si>
  <si>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</si>
  <si>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</si>
  <si>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</si>
  <si>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</si>
  <si>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</si>
  <si>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</si>
  <si>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</si>
  <si>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</si>
  <si>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</si>
  <si>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</si>
  <si>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</si>
  <si>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</si>
  <si>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</si>
  <si>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</si>
  <si>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</si>
  <si>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</si>
  <si>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</si>
  <si>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</si>
  <si>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</si>
  <si>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</si>
  <si>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</si>
  <si>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</si>
  <si>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</si>
  <si>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</si>
  <si>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</si>
  <si>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</si>
  <si>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</si>
  <si>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</si>
  <si>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</si>
  <si>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</si>
  <si>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</si>
  <si>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</si>
  <si>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</si>
  <si>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</si>
  <si>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</si>
  <si>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</si>
  <si>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</si>
  <si>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</si>
  <si>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</si>
  <si>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</si>
  <si>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</si>
  <si>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</si>
  <si>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</si>
  <si>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</si>
  <si>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</si>
  <si>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</si>
  <si>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</si>
  <si>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</si>
  <si>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</si>
  <si>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</si>
  <si>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</si>
  <si>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</si>
  <si>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</si>
  <si>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</si>
  <si>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</si>
  <si>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</si>
  <si>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</si>
  <si>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</si>
  <si>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</si>
  <si>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</si>
  <si>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</si>
  <si>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</si>
  <si>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</si>
  <si>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</si>
  <si>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</si>
  <si>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</si>
  <si>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</si>
  <si>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</si>
  <si>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</si>
  <si>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</si>
  <si>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</si>
  <si>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</si>
  <si>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</si>
  <si>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</si>
  <si>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</si>
  <si>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</si>
  <si>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</si>
  <si>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</si>
  <si>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</si>
  <si>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</si>
  <si>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</si>
  <si>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</si>
  <si>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</si>
  <si>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</si>
  <si>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</si>
  <si>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</si>
  <si>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</si>
  <si>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</si>
  <si>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</si>
  <si>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</si>
  <si>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</si>
  <si>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</si>
  <si>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</si>
  <si>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</si>
  <si>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</si>
  <si>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</si>
  <si>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</si>
  <si>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</si>
  <si>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</si>
  <si>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</si>
  <si>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</si>
  <si>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</si>
  <si>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</si>
  <si>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</si>
  <si>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</si>
  <si>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</si>
  <si>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</si>
  <si>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</si>
  <si>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</si>
  <si>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</si>
  <si>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</si>
  <si>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</si>
  <si>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</si>
  <si>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</si>
  <si>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</si>
  <si>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</si>
  <si>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</si>
  <si>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</si>
  <si>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</si>
  <si>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</si>
  <si>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</si>
  <si>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</si>
  <si>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</si>
  <si>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</si>
  <si>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</si>
  <si>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</si>
  <si>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</si>
  <si>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</si>
  <si>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</si>
  <si>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</si>
  <si>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</si>
  <si>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</si>
  <si>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</si>
  <si>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</si>
  <si>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</si>
  <si>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</si>
  <si>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</si>
  <si>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</si>
  <si>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</si>
  <si>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</si>
  <si>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</si>
  <si>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</si>
  <si>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</si>
  <si>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</si>
  <si>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</si>
  <si>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</si>
  <si>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</si>
  <si>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</si>
  <si>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</si>
  <si>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</si>
  <si>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</si>
  <si>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</si>
  <si>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</si>
  <si>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</si>
  <si>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</si>
  <si>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</si>
  <si>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</si>
  <si>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</si>
  <si>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</si>
  <si>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</si>
  <si>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</si>
  <si>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</si>
  <si>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</si>
  <si>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</si>
  <si>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</si>
  <si>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</si>
  <si>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</si>
  <si>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</si>
  <si>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</si>
  <si>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</si>
  <si>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</si>
  <si>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</si>
  <si>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</si>
  <si>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</si>
  <si>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</si>
  <si>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</si>
  <si>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</si>
  <si>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</si>
  <si>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</si>
  <si>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</si>
  <si>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</si>
  <si>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</si>
  <si>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</si>
  <si>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</si>
  <si>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</si>
  <si>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</si>
  <si>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</si>
  <si>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</si>
  <si>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</si>
  <si>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</si>
  <si>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</si>
  <si>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</si>
  <si>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</si>
  <si>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</si>
  <si>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</si>
  <si>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</si>
  <si>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</si>
  <si>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</si>
  <si>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</si>
  <si>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</si>
  <si>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</si>
  <si>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</si>
  <si>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</si>
  <si>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</si>
  <si>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</si>
  <si>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</si>
  <si>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</si>
  <si>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</si>
  <si>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</si>
  <si>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</si>
  <si>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</si>
  <si>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</si>
  <si>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</si>
  <si>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</si>
  <si>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</si>
  <si>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</si>
  <si>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</si>
  <si>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</si>
  <si>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</si>
  <si>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</si>
  <si>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</si>
  <si>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</si>
  <si>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</si>
  <si>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</si>
  <si>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</si>
  <si>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</si>
  <si>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</si>
  <si>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</si>
  <si>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</si>
  <si>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</si>
  <si>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</si>
  <si>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</si>
  <si>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</si>
  <si>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</si>
  <si>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</si>
  <si>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</si>
  <si>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</si>
  <si>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</si>
  <si>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</si>
  <si>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</si>
  <si>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</si>
  <si>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</si>
  <si>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</si>
  <si>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</si>
  <si>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</si>
  <si>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</si>
  <si>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</si>
  <si>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</si>
  <si>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</si>
  <si>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</si>
  <si>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</si>
  <si>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</si>
  <si>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</si>
  <si>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</si>
  <si>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</si>
  <si>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</si>
  <si>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</si>
  <si>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</si>
  <si>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</si>
  <si>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</si>
  <si>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</si>
  <si>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</si>
  <si>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</si>
  <si>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</si>
  <si>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</si>
  <si>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</si>
  <si>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</si>
  <si>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</si>
  <si>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</si>
  <si>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</si>
  <si>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</si>
  <si>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</si>
  <si>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</si>
  <si>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</si>
  <si>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</si>
  <si>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</si>
  <si>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</si>
  <si>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</si>
  <si>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</si>
  <si>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</si>
  <si>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</si>
  <si>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</si>
  <si>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</si>
  <si>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</si>
  <si>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</si>
  <si>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</si>
  <si>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</si>
  <si>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</si>
  <si>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</si>
  <si>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</si>
  <si>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</si>
  <si>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</si>
  <si>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</si>
  <si>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</si>
  <si>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</si>
  <si>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</si>
  <si>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</si>
  <si>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</si>
  <si>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</si>
  <si>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</si>
  <si>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</si>
  <si>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</si>
  <si>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</si>
  <si>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</si>
  <si>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</si>
  <si>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</si>
  <si>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</si>
  <si>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</si>
  <si>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</si>
  <si>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</si>
  <si>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</si>
  <si>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</si>
  <si>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</si>
  <si>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</si>
  <si>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</si>
  <si>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</si>
  <si>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</si>
  <si>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</si>
  <si>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</si>
  <si>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</si>
  <si>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</si>
  <si>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</si>
  <si>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</si>
  <si>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</si>
  <si>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</si>
  <si>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</si>
  <si>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</si>
  <si>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</si>
  <si>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</si>
  <si>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</si>
  <si>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</si>
  <si>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</si>
  <si>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</si>
  <si>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</si>
  <si>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</si>
  <si>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</si>
  <si>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</si>
  <si>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</si>
  <si>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</si>
  <si>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</si>
  <si>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</si>
  <si>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</si>
  <si>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</si>
  <si>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</si>
  <si>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</si>
  <si>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</si>
  <si>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</si>
  <si>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</si>
  <si>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</si>
  <si>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</si>
  <si>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</si>
  <si>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</si>
  <si>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</si>
  <si>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</si>
  <si>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</si>
  <si>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</si>
  <si>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</si>
  <si>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</si>
  <si>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</si>
  <si>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</si>
  <si>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</si>
  <si>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</si>
  <si>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</si>
  <si>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</si>
  <si>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</si>
  <si>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</si>
  <si>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</si>
  <si>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</si>
  <si>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</si>
  <si>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</si>
  <si>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</si>
  <si>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</si>
  <si>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</si>
  <si>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</si>
  <si>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</si>
  <si>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</si>
  <si>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</si>
  <si>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</si>
  <si>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</si>
  <si>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</si>
  <si>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</si>
  <si>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</si>
  <si>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</si>
  <si>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</si>
  <si>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</si>
  <si>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</si>
  <si>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</si>
  <si>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</si>
  <si>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</si>
  <si>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</si>
  <si>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</si>
  <si>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</si>
  <si>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</si>
  <si>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</si>
  <si>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</si>
  <si>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</si>
  <si>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</si>
  <si>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</si>
  <si>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</si>
  <si>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</si>
  <si>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</si>
  <si>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</si>
  <si>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</si>
  <si>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</si>
  <si>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</si>
  <si>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</si>
  <si>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</si>
  <si>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</si>
  <si>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</si>
  <si>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</si>
  <si>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</si>
  <si>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</si>
  <si>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</si>
  <si>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</si>
  <si>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</si>
  <si>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</si>
  <si>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</si>
  <si>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</si>
  <si>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</si>
  <si>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</si>
  <si>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</si>
  <si>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</si>
  <si>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</si>
  <si>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</si>
  <si>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</si>
  <si>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</si>
  <si>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</si>
  <si>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</si>
  <si>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</si>
  <si>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</si>
  <si>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</si>
  <si>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</si>
  <si>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</si>
  <si>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</si>
  <si>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</si>
  <si>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</si>
  <si>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</si>
  <si>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</si>
  <si>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</si>
  <si>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</si>
  <si>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</si>
  <si>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</si>
  <si>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</si>
  <si>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</si>
  <si>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</si>
  <si>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</si>
  <si>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</si>
  <si>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</si>
  <si>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</si>
  <si>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</si>
  <si>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</si>
  <si>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</si>
  <si>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</si>
  <si>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</si>
  <si>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</si>
  <si>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</si>
  <si>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</si>
  <si>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</si>
  <si>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</si>
  <si>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</si>
  <si>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</si>
  <si>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</si>
  <si>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</si>
  <si>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</si>
  <si>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</si>
  <si>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</si>
  <si>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</si>
  <si>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</si>
  <si>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</si>
  <si>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</si>
  <si>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</si>
  <si>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</si>
  <si>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</si>
  <si>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</si>
  <si>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</si>
  <si>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</si>
  <si>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</si>
  <si>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</si>
  <si>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</si>
  <si>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</si>
  <si>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</si>
  <si>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</si>
  <si>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</si>
  <si>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</si>
  <si>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</si>
  <si>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</si>
  <si>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</si>
  <si>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</si>
  <si>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</si>
  <si>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</si>
  <si>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</si>
  <si>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</si>
  <si>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</si>
  <si>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</si>
  <si>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</si>
  <si>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</si>
  <si>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</si>
  <si>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</si>
  <si>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</si>
  <si>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</si>
  <si>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</si>
  <si>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</si>
  <si>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</si>
  <si>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</si>
  <si>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</si>
  <si>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</si>
  <si>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</si>
  <si>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</si>
  <si>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</si>
  <si>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</si>
  <si>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</si>
  <si>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</si>
  <si>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</si>
  <si>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</si>
  <si>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</si>
  <si>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</si>
  <si>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</si>
  <si>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</si>
  <si>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</si>
  <si>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</si>
  <si>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</si>
  <si>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</si>
  <si>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</si>
  <si>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</si>
  <si>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</si>
  <si>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</si>
  <si>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</si>
  <si>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</si>
  <si>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</si>
  <si>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</si>
  <si>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</si>
  <si>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</si>
  <si>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</si>
  <si>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</si>
  <si>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</si>
  <si>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</si>
  <si>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</si>
  <si>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</si>
  <si>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</si>
  <si>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</si>
  <si>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</si>
  <si>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</si>
  <si>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</si>
  <si>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</si>
  <si>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</si>
  <si>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</si>
  <si>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</si>
  <si>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</si>
  <si>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</si>
  <si>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</si>
  <si>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</si>
  <si>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</si>
  <si>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</si>
  <si>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</si>
  <si>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</si>
  <si>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</si>
  <si>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</si>
  <si>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</si>
  <si>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</si>
  <si>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</si>
  <si>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</si>
  <si>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</si>
  <si>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</si>
  <si>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</si>
  <si>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</si>
  <si>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</si>
  <si>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</si>
  <si>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</si>
  <si>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</si>
  <si>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</si>
  <si>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</si>
  <si>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</si>
  <si>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</si>
  <si>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</si>
  <si>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</si>
  <si>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</si>
  <si>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</si>
  <si>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</si>
  <si>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</si>
  <si>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</si>
  <si>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</si>
  <si>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</si>
  <si>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</si>
  <si>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</si>
  <si>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</si>
  <si>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</si>
  <si>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</si>
  <si>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</si>
  <si>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</si>
  <si>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</si>
  <si>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</si>
  <si>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</si>
  <si>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</si>
  <si>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</si>
  <si>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</si>
  <si>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</si>
  <si>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</si>
  <si>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</si>
  <si>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</si>
  <si>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</si>
  <si>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</si>
  <si>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</si>
  <si>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</si>
  <si>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</si>
  <si>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</si>
  <si>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</si>
  <si>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</si>
  <si>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</si>
  <si>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</si>
  <si>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</si>
  <si>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</si>
  <si>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</si>
  <si>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</si>
  <si>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</si>
  <si>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</si>
  <si>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</si>
  <si>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</si>
  <si>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</si>
  <si>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</si>
  <si>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</si>
  <si>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</si>
  <si>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</si>
  <si>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</si>
  <si>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</si>
  <si>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</si>
  <si>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</si>
  <si>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</si>
  <si>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</si>
  <si>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</si>
  <si>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</si>
  <si>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</si>
  <si>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</si>
  <si>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</si>
  <si>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</si>
  <si>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</si>
  <si>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</si>
  <si>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</si>
  <si>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</si>
  <si>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</si>
  <si>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</si>
  <si>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</si>
  <si>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</si>
  <si>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</si>
  <si>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</si>
  <si>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</si>
  <si>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</si>
  <si>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</si>
  <si>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</si>
  <si>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</si>
  <si>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</si>
  <si>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</si>
  <si>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</si>
  <si>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</si>
  <si>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</si>
  <si>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</si>
  <si>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</si>
  <si>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</si>
  <si>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</si>
  <si>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</si>
  <si>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</si>
  <si>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</si>
  <si>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</si>
  <si>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</si>
  <si>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</si>
  <si>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</si>
  <si>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</si>
  <si>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</si>
  <si>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</si>
  <si>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</si>
  <si>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</si>
  <si>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</si>
  <si>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</si>
  <si>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</si>
  <si>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</si>
  <si>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</si>
  <si>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</si>
  <si>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</si>
  <si>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</si>
  <si>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</si>
  <si>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</si>
  <si>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</si>
  <si>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</si>
  <si>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</si>
  <si>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</si>
  <si>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</si>
  <si>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</si>
  <si>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</si>
  <si>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</si>
  <si>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</si>
  <si>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</si>
  <si>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</si>
  <si>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</si>
  <si>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</si>
  <si>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</si>
  <si>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</si>
  <si>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</si>
  <si>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</si>
  <si>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</si>
  <si>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</si>
  <si>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</si>
  <si>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</si>
  <si>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</si>
  <si>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</si>
  <si>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</si>
  <si>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</si>
  <si>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</si>
  <si>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</si>
  <si>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</si>
  <si>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</si>
  <si>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</si>
  <si>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31.12.2019</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</si>
  <si>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</si>
  <si>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</si>
  <si>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</si>
  <si>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</si>
  <si>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</si>
  <si>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</si>
  <si>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</si>
  <si>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</si>
  <si>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</si>
  <si>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</si>
  <si>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</si>
  <si>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</si>
  <si>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</si>
  <si>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</si>
  <si>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</si>
  <si>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</si>
  <si>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</si>
  <si>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</si>
  <si>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</si>
  <si>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</si>
  <si>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</si>
  <si>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</si>
  <si>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</si>
  <si>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</si>
  <si>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</si>
  <si>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</si>
  <si>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</si>
  <si>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</si>
  <si>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</si>
  <si>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</si>
  <si>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</si>
  <si>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</si>
  <si>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</si>
  <si>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</si>
  <si>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</si>
  <si>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</si>
  <si>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</si>
  <si>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</si>
  <si>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</si>
  <si>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</si>
  <si>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</si>
  <si>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</si>
  <si>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</si>
  <si>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</si>
  <si>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</si>
  <si>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</si>
  <si>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</si>
  <si>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</si>
  <si>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</si>
  <si>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</si>
  <si>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</si>
  <si>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</si>
  <si>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</si>
  <si>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</si>
  <si>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</si>
  <si>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</si>
  <si>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</si>
  <si>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</si>
  <si>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</si>
  <si>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</si>
  <si>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168150001</t>
  </si>
  <si>
    <t>28421604</t>
  </si>
  <si>
    <t>АО "Зеленодольский молочноперерабатывающий комбинат"</t>
  </si>
  <si>
    <t>1648033456</t>
  </si>
  <si>
    <t>164801001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</si>
  <si>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</si>
  <si>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</si>
  <si>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</si>
  <si>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</si>
  <si>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</si>
  <si>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</si>
  <si>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</si>
  <si>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</si>
  <si>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</si>
  <si>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</si>
  <si>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</si>
  <si>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</si>
  <si>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</si>
  <si>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</si>
  <si>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</si>
  <si>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</si>
  <si>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</si>
  <si>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</si>
  <si>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</si>
  <si>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</si>
  <si>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</si>
  <si>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</si>
  <si>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</si>
  <si>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</si>
  <si>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</si>
  <si>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</si>
  <si>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</si>
  <si>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</si>
  <si>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</si>
  <si>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</si>
  <si>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</si>
  <si>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</si>
  <si>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</si>
  <si>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</si>
  <si>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</si>
  <si>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</si>
  <si>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</si>
  <si>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</si>
  <si>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</si>
  <si>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</si>
  <si>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</si>
  <si>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</si>
  <si>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</si>
  <si>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</si>
  <si>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</si>
  <si>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</si>
  <si>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</si>
  <si>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</si>
  <si>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</si>
  <si>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</si>
  <si>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</si>
  <si>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</si>
  <si>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</si>
  <si>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</si>
  <si>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</si>
  <si>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</si>
  <si>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</si>
  <si>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</si>
  <si>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</si>
  <si>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</si>
  <si>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</si>
  <si>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</si>
  <si>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</si>
  <si>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</si>
  <si>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</si>
  <si>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</si>
  <si>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</si>
  <si>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</si>
  <si>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</si>
  <si>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</si>
  <si>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</si>
  <si>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</si>
  <si>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</si>
  <si>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</si>
  <si>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</si>
  <si>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</si>
  <si>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</si>
  <si>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</si>
  <si>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</si>
  <si>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</si>
  <si>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</si>
  <si>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</si>
  <si>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</si>
  <si>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</si>
  <si>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</si>
  <si>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</si>
  <si>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</si>
  <si>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</si>
  <si>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</si>
  <si>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</si>
  <si>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</si>
  <si>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</si>
  <si>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</si>
  <si>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</si>
  <si>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</si>
  <si>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</si>
  <si>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</si>
  <si>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</si>
  <si>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</si>
  <si>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</si>
  <si>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</si>
  <si>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</si>
  <si>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</si>
  <si>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</si>
  <si>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</si>
  <si>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</si>
  <si>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</si>
  <si>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</si>
  <si>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</si>
  <si>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</si>
  <si>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</si>
  <si>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</si>
  <si>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</si>
  <si>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</si>
  <si>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</si>
  <si>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</si>
  <si>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</si>
  <si>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</si>
  <si>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</si>
  <si>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</si>
  <si>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</si>
  <si>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</si>
  <si>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</si>
  <si>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</si>
  <si>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</si>
  <si>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</si>
  <si>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</si>
  <si>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</si>
  <si>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</si>
  <si>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</si>
  <si>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</si>
  <si>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</si>
  <si>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</si>
  <si>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</si>
  <si>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</si>
  <si>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</si>
  <si>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</si>
  <si>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</si>
  <si>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1655189422</t>
  </si>
  <si>
    <t>165843001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</si>
  <si>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</si>
  <si>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</si>
  <si>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</si>
  <si>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26354350</t>
  </si>
  <si>
    <t>Лечебно-профилактическое частное учреждение профсоюзов Санаторий "Бакирово"</t>
  </si>
  <si>
    <t>1625000119</t>
  </si>
  <si>
    <t>164901001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</si>
  <si>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</si>
  <si>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</si>
  <si>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</si>
  <si>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</si>
  <si>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</si>
  <si>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</si>
  <si>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</si>
  <si>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</si>
  <si>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</si>
  <si>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</si>
  <si>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</si>
  <si>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</si>
  <si>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</si>
  <si>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</si>
  <si>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</si>
  <si>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</si>
  <si>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</si>
  <si>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</si>
  <si>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162001001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</si>
  <si>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</si>
  <si>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</si>
  <si>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</si>
  <si>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</si>
  <si>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</si>
  <si>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</si>
  <si>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</si>
  <si>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</si>
  <si>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</si>
  <si>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</si>
  <si>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</si>
  <si>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</si>
  <si>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</si>
  <si>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</si>
  <si>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</si>
  <si>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</si>
  <si>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</si>
  <si>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</si>
  <si>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</si>
  <si>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</si>
  <si>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</si>
  <si>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</si>
  <si>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</si>
  <si>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</si>
  <si>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</si>
  <si>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</si>
  <si>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</si>
  <si>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</si>
  <si>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</si>
  <si>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</si>
  <si>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</si>
  <si>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</si>
  <si>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</si>
  <si>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</si>
  <si>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</si>
  <si>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</si>
  <si>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</si>
  <si>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26354405</t>
  </si>
  <si>
    <t>ОАО "Зеленодольское предприятие тепловых сетей"</t>
  </si>
  <si>
    <t>1648017567</t>
  </si>
  <si>
    <t>26467125</t>
  </si>
  <si>
    <t>ОАО "Казанский завод Медтехника"</t>
  </si>
  <si>
    <t>1660008880</t>
  </si>
  <si>
    <t>26354450</t>
  </si>
  <si>
    <t>ОАО "Казанский завод медицинской аппаратуры"</t>
  </si>
  <si>
    <t>1656000729</t>
  </si>
  <si>
    <t>165601001</t>
  </si>
  <si>
    <t>28031957</t>
  </si>
  <si>
    <t>ОАО "Казанькомпрессормаш"</t>
  </si>
  <si>
    <t>1660004878</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</si>
  <si>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</si>
  <si>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</si>
  <si>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</si>
  <si>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</si>
  <si>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</si>
  <si>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</si>
  <si>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</si>
  <si>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</si>
  <si>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</si>
  <si>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</si>
  <si>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</si>
  <si>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</si>
  <si>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</si>
  <si>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</si>
  <si>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</si>
  <si>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</si>
  <si>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</si>
  <si>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</si>
  <si>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</si>
  <si>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</si>
  <si>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</si>
  <si>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</si>
  <si>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</si>
  <si>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</si>
  <si>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</si>
  <si>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</si>
  <si>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26541828</t>
  </si>
  <si>
    <t>ОАО "ТГК-16"</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</si>
  <si>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</si>
  <si>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</si>
  <si>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</si>
  <si>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</si>
  <si>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</si>
  <si>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</si>
  <si>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</si>
  <si>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</si>
  <si>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</si>
  <si>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</si>
  <si>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</si>
  <si>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</si>
  <si>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</si>
  <si>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</si>
  <si>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</si>
  <si>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</si>
  <si>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</si>
  <si>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</si>
  <si>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</si>
  <si>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</si>
  <si>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</si>
  <si>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</si>
  <si>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</si>
  <si>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</si>
  <si>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</si>
  <si>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</si>
  <si>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</si>
  <si>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</si>
  <si>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</si>
  <si>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</si>
  <si>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</si>
  <si>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</si>
  <si>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</si>
  <si>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</si>
  <si>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</si>
  <si>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</si>
  <si>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</si>
  <si>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</si>
  <si>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</si>
  <si>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</si>
  <si>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</si>
  <si>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</si>
  <si>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</si>
  <si>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</si>
  <si>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</si>
  <si>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</si>
  <si>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</si>
  <si>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</si>
  <si>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</si>
  <si>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</si>
  <si>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</si>
  <si>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</si>
  <si>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</si>
  <si>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</si>
  <si>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</si>
  <si>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</si>
  <si>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</si>
  <si>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163301001</t>
  </si>
  <si>
    <t>26354320</t>
  </si>
  <si>
    <t>ООО "Инженерные сети"</t>
  </si>
  <si>
    <t>1605004563</t>
  </si>
  <si>
    <t>160501001</t>
  </si>
  <si>
    <t>26405671</t>
  </si>
  <si>
    <t>1623009998</t>
  </si>
  <si>
    <t>30814015</t>
  </si>
  <si>
    <t>ООО "Интеграция"</t>
  </si>
  <si>
    <t>1658191691</t>
  </si>
  <si>
    <t>165801001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</si>
  <si>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</si>
  <si>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</si>
  <si>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</si>
  <si>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</si>
  <si>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</si>
  <si>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</si>
  <si>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</si>
  <si>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</si>
  <si>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</si>
  <si>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</si>
  <si>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</si>
  <si>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</si>
  <si>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</si>
  <si>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</si>
  <si>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</si>
  <si>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</si>
  <si>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</si>
  <si>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</si>
  <si>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</si>
  <si>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</si>
  <si>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</si>
  <si>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</si>
  <si>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</si>
  <si>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</si>
  <si>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</si>
  <si>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</si>
  <si>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</si>
  <si>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</si>
  <si>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</si>
  <si>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</si>
  <si>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</si>
  <si>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</si>
  <si>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</si>
  <si>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</si>
  <si>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</si>
  <si>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</si>
  <si>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</si>
  <si>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</si>
  <si>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</si>
  <si>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</si>
  <si>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</si>
  <si>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</si>
  <si>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</si>
  <si>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</si>
  <si>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</si>
  <si>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</si>
  <si>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</si>
  <si>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</si>
  <si>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</si>
  <si>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</si>
  <si>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</si>
  <si>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</si>
  <si>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</si>
  <si>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</si>
  <si>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</si>
  <si>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</si>
  <si>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</si>
  <si>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</si>
  <si>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</si>
  <si>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</si>
  <si>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</si>
  <si>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</si>
  <si>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</si>
  <si>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</si>
  <si>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</si>
  <si>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</si>
  <si>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</si>
  <si>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</si>
  <si>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</si>
  <si>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</si>
  <si>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</si>
  <si>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</si>
  <si>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</si>
  <si>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</si>
  <si>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</si>
  <si>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</si>
  <si>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</si>
  <si>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</si>
  <si>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</si>
  <si>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</si>
  <si>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</si>
  <si>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</si>
  <si>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</si>
  <si>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</si>
  <si>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</si>
  <si>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</si>
  <si>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</si>
  <si>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26354446</t>
  </si>
  <si>
    <t>ООО "СКП "Татнефть-Ак Барс"</t>
  </si>
  <si>
    <t>1655085014</t>
  </si>
  <si>
    <t>26354364</t>
  </si>
  <si>
    <t>ООО "Спасские коммунальные сети"</t>
  </si>
  <si>
    <t>1637005369</t>
  </si>
  <si>
    <t>163701001</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</si>
  <si>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</si>
  <si>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</si>
  <si>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</si>
  <si>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</si>
  <si>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</si>
  <si>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</si>
  <si>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</si>
  <si>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</si>
  <si>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</si>
  <si>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</si>
  <si>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</si>
  <si>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</si>
  <si>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</si>
  <si>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</si>
  <si>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</si>
  <si>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</si>
  <si>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</si>
  <si>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</si>
  <si>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</si>
  <si>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</si>
  <si>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</si>
  <si>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</si>
  <si>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</si>
  <si>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</si>
  <si>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</si>
  <si>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</si>
  <si>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</si>
  <si>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</si>
  <si>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</si>
  <si>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</si>
  <si>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</si>
  <si>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</si>
  <si>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</si>
  <si>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</si>
  <si>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</si>
  <si>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</si>
  <si>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</si>
  <si>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</si>
  <si>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</si>
  <si>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</si>
  <si>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</si>
  <si>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</si>
  <si>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</si>
  <si>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</si>
  <si>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</si>
  <si>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</si>
  <si>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</si>
  <si>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</si>
  <si>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</si>
  <si>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</si>
  <si>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</si>
  <si>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</si>
  <si>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</si>
  <si>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</si>
  <si>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</si>
  <si>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</si>
  <si>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</si>
  <si>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</si>
  <si>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</si>
  <si>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</si>
  <si>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</si>
  <si>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</si>
  <si>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</si>
  <si>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</si>
  <si>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</si>
  <si>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</si>
  <si>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</si>
  <si>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</si>
  <si>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</si>
  <si>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</si>
  <si>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</si>
  <si>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</si>
  <si>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</si>
  <si>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</si>
  <si>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</si>
  <si>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</si>
  <si>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</si>
  <si>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</si>
  <si>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</si>
  <si>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</si>
  <si>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</si>
  <si>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</si>
  <si>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</si>
  <si>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</si>
  <si>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</si>
  <si>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</si>
  <si>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</si>
  <si>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</si>
  <si>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</si>
  <si>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</si>
  <si>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165701001</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</si>
  <si>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</si>
  <si>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</si>
  <si>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</si>
  <si>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</si>
  <si>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</si>
  <si>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</si>
  <si>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</si>
  <si>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</si>
  <si>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</si>
  <si>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</si>
  <si>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</si>
  <si>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</si>
  <si>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</si>
  <si>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</si>
  <si>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</si>
  <si>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</si>
  <si>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</si>
  <si>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</si>
  <si>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</si>
  <si>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</si>
  <si>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</si>
  <si>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</si>
  <si>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</si>
  <si>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</si>
  <si>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</si>
  <si>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</si>
  <si>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</si>
  <si>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</si>
  <si>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</si>
  <si>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</si>
  <si>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997850001</t>
  </si>
  <si>
    <t>27664844</t>
  </si>
  <si>
    <t>ПАО "Казаньоргсинтез"</t>
  </si>
  <si>
    <t>1658008723</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</si>
  <si>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</si>
  <si>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</si>
  <si>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</si>
  <si>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</si>
  <si>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</si>
  <si>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</si>
  <si>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</si>
  <si>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</si>
  <si>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</si>
  <si>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26354341</t>
  </si>
  <si>
    <t>Учреждение профсоюзов санаторий "Васильевский"</t>
  </si>
  <si>
    <t>1620000411</t>
  </si>
  <si>
    <t>26354352</t>
  </si>
  <si>
    <t>Учреждение профсоюзов санаторий "Шифалы Су - Ижминводы"</t>
  </si>
  <si>
    <t>1627000509</t>
  </si>
  <si>
    <t>162701001</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</si>
  <si>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</si>
  <si>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</si>
  <si>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</si>
  <si>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</si>
  <si>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</si>
  <si>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</si>
  <si>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</si>
  <si>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</si>
  <si>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</si>
  <si>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</si>
  <si>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26509753</t>
  </si>
  <si>
    <t>ФГБОУ ВО Казанская ГАВМ</t>
  </si>
  <si>
    <t>1660007935</t>
  </si>
  <si>
    <t>26467089</t>
  </si>
  <si>
    <t>ФГБОУ ВПО "Казанский национальный исследовательский технический университет им. А.Н.Туполева"</t>
  </si>
  <si>
    <t>1654003114</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</si>
  <si>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</si>
  <si>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</si>
  <si>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</si>
  <si>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</si>
  <si>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</si>
  <si>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</si>
  <si>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</si>
  <si>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</si>
  <si>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</si>
  <si>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</si>
  <si>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</si>
  <si>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</si>
  <si>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</si>
  <si>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</si>
  <si>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</si>
  <si>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</si>
  <si>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</si>
  <si>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</si>
  <si>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</si>
  <si>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</si>
  <si>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</si>
  <si>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</si>
  <si>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</si>
  <si>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</si>
  <si>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</si>
  <si>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</si>
  <si>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</si>
  <si>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</si>
  <si>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</si>
  <si>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</si>
  <si>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</si>
  <si>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Официальный сайт правовой информации Министерства юстиции РТ:  http//pravo.tatarstan.ru</t>
  </si>
  <si>
    <t>420021, Казань, Тукая, 162</t>
  </si>
  <si>
    <t>Абдулхаков Рустам Рифгатович</t>
  </si>
  <si>
    <t>Камалова Эльвира Салиховна</t>
  </si>
  <si>
    <t>начальник ПФО</t>
  </si>
  <si>
    <t>(843) 211 12 96</t>
  </si>
  <si>
    <t>pfo-kazenergo@rambler.ru</t>
  </si>
  <si>
    <t>О</t>
  </si>
  <si>
    <t>Город Казань, Город Казань (92701000);</t>
  </si>
  <si>
    <t>Тариф на услуги по передаче тепловой энергии</t>
  </si>
  <si>
    <t>30.06.2019</t>
  </si>
  <si>
    <t>28.12.2018 13:31:47</t>
  </si>
  <si>
    <t>19.12.2018</t>
  </si>
  <si>
    <t>5-103/тэ</t>
  </si>
  <si>
    <t>01.07.2019</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</si>
</sst>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4">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b/>
      <u val="single"/>
      <sz val="11"/>
      <color indexed="12"/>
      <name val="Arial"/>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u val="single"/>
      <sz val="1"/>
      <color rgb="FF333399"/>
      <name val="Tahoma"/>
      <family val="2"/>
    </font>
    <font>
      <sz val="1"/>
      <name val="Webdings2"/>
      <family val="0"/>
    </font>
    <font>
      <b/>
      <sz val="1"/>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7">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indexed="55"/>
      </left>
      <right style="thin">
        <color indexed="55"/>
      </right>
      <top style="thin">
        <color indexed="55"/>
      </top>
      <bottom style="thin">
        <color indexed="55"/>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color indexed="0"/>
      </left>
      <right style="thin">
        <color indexed="23"/>
      </right>
      <top>
        <color indexed="0"/>
      </top>
      <bottom style="thin">
        <color indexed="23"/>
      </bottom>
    </border>
    <border>
      <left>
        <color indexed="0"/>
      </left>
      <right>
        <color indexed="0"/>
      </right>
      <top>
        <color indexed="0"/>
      </top>
      <bottom style="thin">
        <color indexed="23"/>
      </bottom>
    </border>
    <border>
      <left style="thin">
        <color indexed="23"/>
      </left>
      <right>
        <color indexed="0"/>
      </right>
      <top>
        <color indexed="0"/>
      </top>
      <bottom style="thin">
        <color indexed="23"/>
      </bottom>
    </border>
    <border>
      <left>
        <color indexed="0"/>
      </left>
      <right style="thin">
        <color indexed="23"/>
      </right>
      <top>
        <color indexed="0"/>
      </top>
      <bottom>
        <color indexed="0"/>
      </bottom>
    </border>
    <border>
      <left style="thin">
        <color indexed="23"/>
      </left>
      <right>
        <color indexed="0"/>
      </right>
      <top>
        <color indexed="0"/>
      </top>
      <bottom/>
    </border>
    <border>
      <left style="thin">
        <color indexed="63"/>
      </left>
      <right style="thin">
        <color indexed="63"/>
      </right>
      <top style="thin">
        <color indexed="63"/>
      </top>
      <bottom>
        <color indexed="0"/>
      </bottom>
    </border>
    <border>
      <left/>
      <right style="thin">
        <color indexed="22"/>
      </right>
      <top style="thin">
        <color indexed="22"/>
      </top>
      <bottom style="thin">
        <color indexed="22"/>
      </bottom>
    </border>
    <border>
      <left style="thin">
        <color indexed="22"/>
      </left>
      <right>
        <color indexed="0"/>
      </right>
      <top style="thin">
        <color indexed="22"/>
      </top>
      <bottom style="thin">
        <color indexed="22"/>
      </bottom>
    </border>
    <border>
      <left/>
      <right/>
      <top style="thin">
        <color indexed="22"/>
      </top>
      <bottom style="thin">
        <color indexed="22"/>
      </bottom>
    </border>
    <border>
      <left>
        <color indexed="0"/>
      </left>
      <right>
        <color indexed="0"/>
      </right>
      <top>
        <color indexed="0"/>
      </top>
      <bottom style="thin">
        <color indexed="22"/>
      </bottom>
    </border>
    <border>
      <left style="thin">
        <color rgb="FFD3DBDB"/>
      </left>
      <right style="thin">
        <color rgb="FFD3DBDB"/>
      </right>
      <top style="thin">
        <color rgb="FFD3DBDB"/>
      </top>
      <bottom style="thin">
        <color rgb="FFD3DBDB"/>
      </bottom>
    </border>
    <border>
      <left style="thin">
        <color rgb="FFD3DBDB"/>
      </left>
      <right>
        <color indexed="0"/>
      </right>
      <top style="thin">
        <color rgb="FFD3DBDB"/>
      </top>
      <bottom style="thin">
        <color rgb="FFD3DBDB"/>
      </bottom>
    </border>
    <border>
      <left style="thin">
        <color indexed="22"/>
      </left>
      <right style="thin">
        <color indexed="22"/>
      </right>
      <top style="thin">
        <color indexed="22"/>
      </top>
      <bottom>
        <color indexed="0"/>
      </bottom>
    </border>
    <border>
      <left>
        <color indexed="0"/>
      </left>
      <right>
        <color indexed="0"/>
      </right>
      <top style="dotted">
        <color auto="1"/>
      </top>
      <bottom style="dotted">
        <color auto="1"/>
      </bottom>
    </border>
    <border>
      <left style="thin">
        <color indexed="22"/>
      </left>
      <right>
        <color indexed="0"/>
      </right>
      <top style="thin">
        <color indexed="22"/>
      </top>
      <bottom>
        <color indexed="0"/>
      </bottom>
    </border>
    <border>
      <left>
        <color indexed="0"/>
      </left>
      <right>
        <color indexed="0"/>
      </right>
      <top style="thin">
        <color indexed="22"/>
      </top>
      <bottom>
        <color indexed="0"/>
      </bottom>
    </border>
    <border>
      <left>
        <color indexed="0"/>
      </left>
      <right style="thin">
        <color indexed="22"/>
      </right>
      <top style="thin">
        <color indexed="22"/>
      </top>
      <bottom>
        <color indexed="0"/>
      </bottom>
    </border>
    <border>
      <left>
        <color indexed="0"/>
      </left>
      <right>
        <color indexed="0"/>
      </right>
      <top style="thin">
        <color rgb="FFD3DBDB"/>
      </top>
      <bottom>
        <color indexed="0"/>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color indexed="0"/>
      </right>
      <top>
        <color indexed="0"/>
      </top>
      <bottom>
        <color indexed="0"/>
      </bottom>
    </border>
    <border>
      <left style="thin">
        <color indexed="22"/>
      </left>
      <right>
        <color indexed="0"/>
      </right>
      <top>
        <color indexed="0"/>
      </top>
      <bottom style="thin">
        <color indexed="22"/>
      </bottom>
    </border>
    <border>
      <left>
        <color indexed="0"/>
      </left>
      <right style="thin">
        <color indexed="22"/>
      </right>
      <top>
        <color indexed="0"/>
      </top>
      <bottom style="thin">
        <color indexed="22"/>
      </bottom>
    </border>
    <border>
      <left style="thin">
        <color indexed="22"/>
      </left>
      <right style="thin">
        <color indexed="22"/>
      </right>
      <top>
        <color indexed="0"/>
      </top>
      <bottom style="thin">
        <color indexed="22"/>
      </bottom>
    </border>
    <border>
      <left style="thin">
        <color indexed="22"/>
      </left>
      <right style="thin">
        <color indexed="22"/>
      </right>
      <top>
        <color indexed="0"/>
      </top>
      <bottom>
        <color indexed="0"/>
      </bottom>
    </border>
    <border>
      <left/>
      <right>
        <color indexed="0"/>
      </right>
      <top style="thin">
        <color rgb="FFD3DBDB"/>
      </top>
      <bottom style="thin">
        <color rgb="FFD3DBDB"/>
      </bottom>
    </border>
    <border>
      <left/>
      <right/>
      <top/>
      <bottom style="thin">
        <color rgb="FFD3DBDB"/>
      </bottom>
    </border>
    <border>
      <left>
        <color indexed="0"/>
      </left>
      <right style="thin">
        <color indexed="22"/>
      </right>
      <top>
        <color indexed="0"/>
      </top>
      <bottom>
        <color indexed="0"/>
      </bottom>
    </border>
    <border>
      <left style="thin">
        <color indexed="22"/>
      </left>
      <right style="thin">
        <color indexed="22"/>
      </right>
      <top style="thin">
        <color indexed="22"/>
      </top>
      <bottom style="double">
        <color indexed="55"/>
      </bottom>
    </border>
    <border>
      <left style="thin">
        <color rgb="FFBCBCBC"/>
      </left>
      <right>
        <color indexed="0"/>
      </right>
      <top style="thin">
        <color rgb="FFBCBCBC"/>
      </top>
      <bottom style="thin">
        <color rgb="FFBCBCBC"/>
      </bottom>
    </border>
    <border>
      <left>
        <color indexed="0"/>
      </left>
      <right>
        <color indexed="0"/>
      </right>
      <top style="thin">
        <color rgb="FFBCBCBC"/>
      </top>
      <bottom style="thin">
        <color rgb="FFBCBCBC"/>
      </bottom>
    </border>
    <border>
      <left style="thin">
        <color indexed="55"/>
      </left>
      <right>
        <color indexed="0"/>
      </right>
      <top>
        <color indexed="0"/>
      </top>
      <bottom>
        <color indexed="0"/>
      </bottom>
    </border>
  </borders>
  <cellStyleXfs count="143">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66"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4" fontId="0" fillId="0" borderId="0" applyFont="0" applyFill="0" applyBorder="0" applyAlignment="0" applyProtection="0"/>
    <xf numFmtId="168" fontId="7" fillId="2" borderId="0">
      <alignment/>
      <protection locked="0"/>
    </xf>
    <xf numFmtId="0" fontId="16" fillId="0" borderId="0" applyFill="0" applyBorder="0" applyProtection="0">
      <alignment vertical="center"/>
    </xf>
    <xf numFmtId="165" fontId="7" fillId="2" borderId="0">
      <alignment/>
      <protection locked="0"/>
    </xf>
    <xf numFmtId="169"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7"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3" fillId="0" borderId="0" applyNumberFormat="0" applyFill="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8" borderId="0" applyNumberFormat="0" applyBorder="0" applyAlignment="0" applyProtection="0"/>
    <xf numFmtId="0" fontId="88" fillId="9" borderId="0" applyNumberFormat="0" applyBorder="0" applyAlignment="0" applyProtection="0"/>
    <xf numFmtId="0" fontId="89" fillId="10" borderId="0" applyNumberFormat="0" applyBorder="0" applyAlignment="0" applyProtection="0"/>
    <xf numFmtId="0" fontId="90" fillId="11" borderId="6" applyNumberFormat="0" applyAlignment="0" applyProtection="0"/>
    <xf numFmtId="0" fontId="91" fillId="11" borderId="7" applyNumberFormat="0" applyAlignment="0" applyProtection="0"/>
    <xf numFmtId="0" fontId="92" fillId="0" borderId="8" applyNumberFormat="0" applyFill="0" applyAlignment="0" applyProtection="0"/>
    <xf numFmtId="0" fontId="93" fillId="12" borderId="9" applyNumberFormat="0" applyAlignment="0" applyProtection="0"/>
    <xf numFmtId="0" fontId="94" fillId="0" borderId="0" applyNumberFormat="0" applyFill="0" applyBorder="0" applyAlignment="0" applyProtection="0"/>
    <xf numFmtId="0" fontId="0" fillId="13" borderId="10" applyNumberFormat="0" applyFont="0" applyAlignment="0" applyProtection="0"/>
    <xf numFmtId="0" fontId="95" fillId="0" borderId="0" applyNumberFormat="0" applyFill="0" applyBorder="0" applyAlignment="0" applyProtection="0"/>
    <xf numFmtId="0" fontId="96" fillId="0" borderId="11" applyNumberFormat="0" applyFill="0" applyAlignment="0" applyProtection="0"/>
    <xf numFmtId="0" fontId="97"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7" fillId="29" borderId="0" applyNumberFormat="0" applyBorder="0" applyAlignment="0" applyProtection="0"/>
    <xf numFmtId="0" fontId="9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7" fillId="33" borderId="0" applyNumberFormat="0" applyBorder="0" applyAlignment="0" applyProtection="0"/>
    <xf numFmtId="0" fontId="97"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7" fillId="37" borderId="0" applyNumberFormat="0" applyBorder="0" applyAlignment="0" applyProtection="0"/>
    <xf numFmtId="0" fontId="2" fillId="0" borderId="0">
      <alignment/>
      <protection/>
    </xf>
    <xf numFmtId="43" fontId="0" fillId="0" borderId="0" applyFont="0" applyFill="0" applyBorder="0" applyAlignment="0" applyProtection="0"/>
    <xf numFmtId="41" fontId="0" fillId="0" borderId="0" applyFont="0" applyFill="0" applyBorder="0" applyAlignment="0" applyProtection="0"/>
    <xf numFmtId="44" fontId="0" fillId="0" borderId="0" applyFont="0" applyFill="0" applyBorder="0" applyAlignment="0" applyProtection="0"/>
    <xf numFmtId="42" fontId="0" fillId="0" borderId="0" applyFont="0" applyFill="0" applyBorder="0" applyAlignment="0" applyProtection="0"/>
    <xf numFmtId="9" fontId="0" fillId="0" borderId="0" applyFont="0" applyFill="0" applyBorder="0" applyAlignment="0" applyProtection="0"/>
    <xf numFmtId="0" fontId="2" fillId="0" borderId="0">
      <alignment/>
      <protection/>
    </xf>
    <xf numFmtId="0" fontId="19" fillId="0" borderId="1" applyNumberFormat="0" applyAlignment="0">
      <protection locked="0"/>
    </xf>
    <xf numFmtId="0" fontId="49" fillId="0" borderId="0" applyNumberFormat="0" applyFill="0" applyBorder="0" applyAlignment="0" applyProtection="0"/>
    <xf numFmtId="0" fontId="13" fillId="0" borderId="0" applyNumberFormat="0" applyFill="0" applyBorder="0" applyAlignment="0" applyProtection="0"/>
    <xf numFmtId="0" fontId="2" fillId="0" borderId="0">
      <alignment/>
      <protection/>
    </xf>
    <xf numFmtId="0" fontId="3" fillId="0" borderId="0">
      <alignment/>
      <protection/>
    </xf>
    <xf numFmtId="0" fontId="22" fillId="0" borderId="0">
      <alignment/>
      <protection/>
    </xf>
    <xf numFmtId="49" fontId="0" fillId="0" borderId="0" applyBorder="0">
      <alignment vertical="top"/>
      <protection/>
    </xf>
    <xf numFmtId="49" fontId="0" fillId="0" borderId="0" applyBorder="0">
      <alignment vertical="top"/>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67" fillId="0" borderId="0" applyNumberFormat="0" applyFill="0" applyBorder="0" applyAlignment="0" applyProtection="0"/>
    <xf numFmtId="0" fontId="0" fillId="0" borderId="12" applyNumberFormat="0" applyFont="0" applyFill="0" applyAlignment="0" applyProtection="0"/>
    <xf numFmtId="49" fontId="7" fillId="0" borderId="0" applyBorder="0">
      <alignment vertical="top"/>
      <protection/>
    </xf>
    <xf numFmtId="0" fontId="2" fillId="0" borderId="0">
      <alignment/>
      <protection/>
    </xf>
    <xf numFmtId="0" fontId="2" fillId="0" borderId="0">
      <alignment/>
      <protection/>
    </xf>
  </cellStyleXfs>
  <cellXfs count="1328">
    <xf numFmtId="49" fontId="0" fillId="0" borderId="0" xfId="0"/>
    <xf numFmtId="0" fontId="52"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3"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12" fillId="0" borderId="0" xfId="71" applyFont="1" applyAlignment="1" applyProtection="1">
      <alignment horizontal="center"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4"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4" xfId="70" applyFont="1" applyFill="1" applyBorder="1" applyAlignment="1" applyProtection="1">
      <alignment vertical="center" wrapText="1"/>
      <protection/>
    </xf>
    <xf numFmtId="0" fontId="0" fillId="0" borderId="14"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2"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2"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2" xfId="59" applyNumberFormat="1" applyFont="1" applyFill="1" applyBorder="1" applyAlignment="1" applyProtection="1">
      <alignment horizontal="center" vertical="center" wrapText="1"/>
      <protection/>
    </xf>
    <xf numFmtId="49" fontId="35" fillId="2" borderId="12"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2"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2"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73" applyNumberFormat="1" applyFont="1" applyFill="1" applyAlignment="1" applyProtection="1">
      <alignment vertical="center" wrapText="1"/>
      <protection/>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4"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center" vertical="center" wrapText="1"/>
      <protection/>
    </xf>
    <xf numFmtId="4" fontId="7" fillId="7" borderId="14" xfId="49" applyNumberFormat="1" applyFont="1" applyFill="1" applyBorder="1" applyAlignment="1" applyProtection="1">
      <alignment horizontal="right" vertical="center" wrapText="1"/>
      <protection/>
    </xf>
    <xf numFmtId="49" fontId="7" fillId="41" borderId="14" xfId="72" applyNumberFormat="1" applyFont="1" applyFill="1" applyBorder="1" applyAlignment="1" applyProtection="1">
      <alignment horizontal="center" vertical="center" wrapText="1"/>
      <protection locked="0"/>
    </xf>
    <xf numFmtId="49" fontId="7" fillId="39" borderId="14" xfId="49" applyNumberFormat="1" applyFont="1" applyFill="1" applyBorder="1" applyAlignment="1" applyProtection="1">
      <alignment horizontal="left" vertical="center" wrapText="1"/>
      <protection locked="0"/>
    </xf>
    <xf numFmtId="49" fontId="7" fillId="2" borderId="14" xfId="73" applyNumberFormat="1" applyFont="1" applyFill="1" applyBorder="1" applyAlignment="1" applyProtection="1">
      <alignment horizontal="left" vertical="center" wrapText="1"/>
      <protection locked="0"/>
    </xf>
    <xf numFmtId="49" fontId="7" fillId="7" borderId="14"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4"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4" xfId="66" applyFont="1" applyFill="1" applyBorder="1" applyAlignment="1" applyProtection="1">
      <alignment horizontal="center" vertical="center" wrapText="1"/>
      <protection/>
    </xf>
    <xf numFmtId="0" fontId="7" fillId="0" borderId="14"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4" xfId="72" applyNumberFormat="1" applyFont="1" applyFill="1" applyBorder="1" applyAlignment="1" applyProtection="1">
      <alignment horizontal="center" vertical="center" wrapText="1"/>
      <protection/>
    </xf>
    <xf numFmtId="49" fontId="0" fillId="0" borderId="24" xfId="0" applyBorder="1"/>
    <xf numFmtId="0" fontId="7" fillId="7" borderId="14" xfId="68" applyFont="1" applyFill="1" applyBorder="1" applyAlignment="1" applyProtection="1">
      <alignment horizontal="center" vertical="center"/>
      <protection/>
    </xf>
    <xf numFmtId="49" fontId="7" fillId="2" borderId="14"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4" xfId="67" applyNumberFormat="1" applyFont="1" applyFill="1" applyBorder="1" applyAlignment="1" applyProtection="1">
      <alignment horizontal="center" vertical="center" wrapText="1"/>
      <protection/>
    </xf>
    <xf numFmtId="49" fontId="7" fillId="0" borderId="14"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4"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49" fontId="7" fillId="0" borderId="14" xfId="0" applyNumberFormat="1" applyFont="1" applyBorder="1" applyProtection="1">
      <protection/>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8" fillId="0" borderId="0" xfId="0" applyFont="1"/>
    <xf numFmtId="0" fontId="68" fillId="0" borderId="0" xfId="73" applyFont="1" applyFill="1" applyAlignment="1" applyProtection="1">
      <alignment vertical="center" wrapText="1"/>
      <protection/>
    </xf>
    <xf numFmtId="49" fontId="0" fillId="7" borderId="14" xfId="73" applyNumberFormat="1" applyFont="1" applyFill="1" applyBorder="1" applyAlignment="1" applyProtection="1">
      <alignment horizontal="center" vertical="center" wrapText="1"/>
      <protection/>
    </xf>
    <xf numFmtId="0" fontId="7" fillId="0" borderId="14" xfId="73" applyFont="1" applyFill="1" applyBorder="1" applyAlignment="1" applyProtection="1">
      <alignment horizontal="center" vertical="center" wrapText="1"/>
      <protection/>
    </xf>
    <xf numFmtId="0" fontId="12" fillId="0" borderId="0" xfId="71" applyFont="1" applyFill="1" applyAlignment="1" applyProtection="1">
      <alignment horizontal="left"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4"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4"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70"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70"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4" xfId="0" applyNumberFormat="1" applyFont="1" applyFill="1" applyBorder="1" applyAlignment="1" applyProtection="1">
      <alignment vertical="center" wrapText="1"/>
      <protection/>
    </xf>
    <xf numFmtId="0" fontId="70" fillId="0" borderId="0" xfId="0" applyNumberFormat="1" applyFont="1" applyAlignment="1">
      <alignment vertical="center"/>
    </xf>
    <xf numFmtId="0" fontId="72" fillId="0" borderId="0" xfId="0" applyNumberFormat="1" applyFont="1" applyAlignment="1">
      <alignment vertical="center"/>
    </xf>
    <xf numFmtId="0" fontId="70" fillId="0" borderId="0" xfId="73" applyFont="1" applyFill="1" applyAlignment="1" applyProtection="1">
      <alignment vertical="center"/>
      <protection/>
    </xf>
    <xf numFmtId="49" fontId="70" fillId="0" borderId="0" xfId="0" applyFont="1" applyAlignment="1">
      <alignment vertical="top"/>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0" fillId="0" borderId="0" xfId="0" applyNumberFormat="1" applyFont="1" applyFill="1" applyAlignment="1" applyProtection="1">
      <alignment vertical="center"/>
      <protection/>
    </xf>
    <xf numFmtId="49" fontId="70"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4" xfId="0" applyNumberFormat="1" applyFont="1" applyFill="1" applyBorder="1" applyProtection="1">
      <protection/>
    </xf>
    <xf numFmtId="49" fontId="7" fillId="0" borderId="14"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4" xfId="0" applyFill="1" applyBorder="1" applyAlignment="1">
      <alignment vertical="top" wrapText="1"/>
    </xf>
    <xf numFmtId="0" fontId="0" fillId="0" borderId="14"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70"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8" fillId="0" borderId="0" xfId="73" applyNumberFormat="1" applyFont="1" applyFill="1" applyAlignment="1" applyProtection="1">
      <alignment vertical="center"/>
      <protection/>
    </xf>
    <xf numFmtId="167" fontId="7" fillId="0" borderId="14" xfId="73" applyNumberFormat="1" applyFont="1" applyFill="1" applyBorder="1" applyAlignment="1" applyProtection="1">
      <alignment horizontal="center" vertical="center" wrapText="1"/>
      <protection/>
    </xf>
    <xf numFmtId="167" fontId="7" fillId="0" borderId="14" xfId="52" applyNumberFormat="1" applyFont="1" applyFill="1" applyBorder="1" applyAlignment="1" applyProtection="1">
      <alignment horizontal="center" vertical="center" wrapText="1"/>
      <protection/>
    </xf>
    <xf numFmtId="0" fontId="68" fillId="43" borderId="29" xfId="73" applyFont="1" applyFill="1" applyBorder="1" applyAlignment="1" applyProtection="1">
      <alignment horizontal="center" vertical="center" wrapText="1"/>
      <protection/>
    </xf>
    <xf numFmtId="0" fontId="68" fillId="43" borderId="30" xfId="73" applyFont="1" applyFill="1" applyBorder="1" applyAlignment="1" applyProtection="1">
      <alignment horizontal="center" vertical="center" wrapText="1"/>
      <protection/>
    </xf>
    <xf numFmtId="49" fontId="68"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8" fillId="43" borderId="31" xfId="73" applyNumberFormat="1" applyFont="1" applyFill="1" applyBorder="1" applyAlignment="1" applyProtection="1">
      <alignment horizontal="left" vertical="center" wrapText="1"/>
      <protection/>
    </xf>
    <xf numFmtId="49" fontId="7" fillId="38" borderId="14" xfId="73" applyNumberFormat="1" applyFont="1" applyFill="1" applyBorder="1" applyAlignment="1" applyProtection="1">
      <alignment horizontal="center" vertical="center" wrapText="1"/>
      <protection/>
    </xf>
    <xf numFmtId="0" fontId="73"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4" fillId="0" borderId="0" xfId="57" applyFont="1" applyFill="1" applyProtection="1">
      <alignment/>
      <protection/>
    </xf>
    <xf numFmtId="49" fontId="35" fillId="7" borderId="0" xfId="63">
      <alignment vertical="top"/>
      <protection/>
    </xf>
    <xf numFmtId="49" fontId="50" fillId="40" borderId="0" xfId="0" applyFont="1" applyFill="1" applyProtection="1">
      <protection/>
    </xf>
    <xf numFmtId="49" fontId="0" fillId="0" borderId="0" xfId="0" applyFill="1" applyProtection="1">
      <protection/>
    </xf>
    <xf numFmtId="49" fontId="50" fillId="0" borderId="0" xfId="0" applyFont="1" applyFill="1" applyProtection="1">
      <protection/>
    </xf>
    <xf numFmtId="0" fontId="68" fillId="0" borderId="0" xfId="73" applyFont="1" applyFill="1" applyAlignment="1" applyProtection="1">
      <alignment vertical="center"/>
      <protection/>
    </xf>
    <xf numFmtId="49" fontId="68"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8" fillId="0" borderId="0" xfId="0" applyFont="1" applyFill="1" applyAlignment="1" applyProtection="1">
      <alignment vertical="top"/>
      <protection/>
    </xf>
    <xf numFmtId="49" fontId="68"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4"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4"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2" xfId="55" applyFont="1" applyBorder="1" applyAlignment="1" applyProtection="1">
      <alignment horizontal="justify" vertical="center" wrapText="1"/>
      <protection/>
    </xf>
    <xf numFmtId="0" fontId="51" fillId="0" borderId="0" xfId="71" applyFont="1" applyFill="1" applyAlignment="1" applyProtection="1">
      <alignment vertical="top" wrapText="1"/>
      <protection/>
    </xf>
    <xf numFmtId="0" fontId="7" fillId="0" borderId="12" xfId="55" applyFont="1" applyBorder="1" applyAlignment="1" applyProtection="1">
      <alignment horizontal="justify" vertical="center" wrapText="1"/>
      <protection/>
    </xf>
    <xf numFmtId="49" fontId="7" fillId="0" borderId="0" xfId="54" applyNumberFormat="1" applyFont="1">
      <alignment vertical="top"/>
      <protection/>
    </xf>
    <xf numFmtId="0" fontId="7" fillId="7" borderId="0" xfId="73" applyFont="1" applyFill="1" applyBorder="1" applyAlignment="1" applyProtection="1">
      <alignment horizontal="right" vertical="center"/>
      <protection/>
    </xf>
    <xf numFmtId="0" fontId="0" fillId="0" borderId="14" xfId="73" applyFont="1" applyFill="1" applyBorder="1" applyAlignment="1" applyProtection="1">
      <alignment horizontal="left" vertical="center" wrapText="1" indent="1"/>
      <protection/>
    </xf>
    <xf numFmtId="49" fontId="13" fillId="39" borderId="14" xfId="49" applyNumberFormat="1" applyFont="1" applyFill="1" applyBorder="1" applyAlignment="1" applyProtection="1">
      <alignment horizontal="left" vertical="center" wrapText="1"/>
      <protection locked="0"/>
    </xf>
    <xf numFmtId="0" fontId="0" fillId="39" borderId="14" xfId="49" applyNumberFormat="1" applyFont="1" applyFill="1" applyBorder="1" applyAlignment="1" applyProtection="1">
      <alignment horizontal="left" vertical="center" wrapText="1" indent="2"/>
      <protection locked="0"/>
    </xf>
    <xf numFmtId="49" fontId="70" fillId="0" borderId="0" xfId="54" applyFont="1" applyAlignment="1">
      <alignment vertical="top"/>
      <protection/>
    </xf>
    <xf numFmtId="49" fontId="7" fillId="0" borderId="0" xfId="54" applyFont="1" applyProtection="1">
      <alignment vertical="top"/>
      <protection/>
    </xf>
    <xf numFmtId="49" fontId="0" fillId="39" borderId="14" xfId="49" applyNumberFormat="1" applyFont="1" applyFill="1" applyBorder="1" applyAlignment="1" applyProtection="1">
      <alignment horizontal="left" vertical="center" wrapText="1" indent="2"/>
      <protection locked="0"/>
    </xf>
    <xf numFmtId="49" fontId="7" fillId="0" borderId="14" xfId="73" applyNumberFormat="1" applyFont="1" applyFill="1" applyBorder="1" applyAlignment="1" applyProtection="1">
      <alignment horizontal="left" vertical="center" wrapText="1"/>
      <protection/>
    </xf>
    <xf numFmtId="0" fontId="0" fillId="0" borderId="14" xfId="73" applyFont="1" applyFill="1" applyBorder="1" applyAlignment="1" applyProtection="1">
      <alignment vertical="center" wrapText="1"/>
      <protection/>
    </xf>
    <xf numFmtId="0" fontId="0" fillId="0" borderId="14" xfId="73" applyFont="1" applyFill="1" applyBorder="1" applyAlignment="1" applyProtection="1">
      <alignment horizontal="center" vertical="center" wrapText="1"/>
      <protection/>
    </xf>
    <xf numFmtId="0" fontId="0" fillId="39" borderId="14" xfId="49" applyNumberFormat="1" applyFont="1" applyFill="1" applyBorder="1" applyAlignment="1" applyProtection="1">
      <alignment horizontal="left" vertical="center" wrapText="1" indent="1"/>
      <protection locked="0"/>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1"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1"/>
      <protection/>
    </xf>
    <xf numFmtId="49" fontId="39" fillId="43" borderId="23" xfId="54" applyFont="1" applyFill="1" applyBorder="1" applyAlignment="1" applyProtection="1">
      <alignment horizontal="left" vertical="center" indent="2"/>
      <protection/>
    </xf>
    <xf numFmtId="0" fontId="0" fillId="0" borderId="14" xfId="49" applyNumberFormat="1" applyFont="1" applyFill="1" applyBorder="1" applyAlignment="1" applyProtection="1">
      <alignment horizontal="left" vertical="center" wrapText="1" indent="1"/>
      <protection/>
    </xf>
    <xf numFmtId="0" fontId="0" fillId="0" borderId="14"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left" vertical="center" wrapText="1"/>
      <protection/>
    </xf>
    <xf numFmtId="0" fontId="7" fillId="0" borderId="14" xfId="73" applyFont="1" applyFill="1" applyBorder="1" applyAlignment="1" applyProtection="1">
      <alignment vertical="top" wrapText="1"/>
      <protection/>
    </xf>
    <xf numFmtId="49" fontId="7" fillId="2" borderId="14" xfId="72" applyNumberFormat="1" applyFont="1" applyFill="1" applyBorder="1" applyAlignment="1" applyProtection="1">
      <alignment horizontal="left" vertical="center" wrapText="1"/>
      <protection locked="0"/>
    </xf>
    <xf numFmtId="0" fontId="75"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70" fillId="0" borderId="0" xfId="0" applyNumberFormat="1" applyFont="1" applyBorder="1" applyAlignment="1">
      <alignment vertical="center"/>
    </xf>
    <xf numFmtId="0" fontId="22" fillId="0" borderId="0" xfId="0" applyNumberFormat="1" applyFont="1" applyBorder="1" applyAlignment="1">
      <alignment vertical="center"/>
    </xf>
    <xf numFmtId="49" fontId="67" fillId="39" borderId="14" xfId="49" applyNumberFormat="1" applyFill="1" applyBorder="1" applyAlignment="1" applyProtection="1">
      <alignment horizontal="left" vertical="center" wrapText="1"/>
      <protection locked="0"/>
    </xf>
    <xf numFmtId="49" fontId="7" fillId="0" borderId="14" xfId="60" applyBorder="1">
      <alignment vertical="top"/>
      <protection/>
    </xf>
    <xf numFmtId="49" fontId="42" fillId="43" borderId="21" xfId="60" applyFont="1" applyFill="1" applyBorder="1" applyAlignment="1" applyProtection="1">
      <alignment horizontal="center" vertical="top"/>
      <protection/>
    </xf>
    <xf numFmtId="0" fontId="7" fillId="38" borderId="14" xfId="72"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49" fontId="76" fillId="7" borderId="0" xfId="52" applyNumberFormat="1" applyFont="1" applyFill="1" applyBorder="1" applyAlignment="1" applyProtection="1">
      <alignment horizontal="center" vertical="center" wrapText="1"/>
      <protection/>
    </xf>
    <xf numFmtId="0" fontId="76" fillId="0" borderId="0" xfId="0" applyNumberFormat="1" applyFont="1" applyFill="1" applyBorder="1" applyAlignment="1">
      <alignment horizontal="center" vertical="center"/>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0" fontId="0" fillId="38" borderId="14" xfId="71" applyNumberFormat="1" applyFont="1" applyFill="1" applyBorder="1" applyAlignment="1" applyProtection="1">
      <alignment horizontal="left" vertical="center" wrapText="1" indent="1"/>
      <protection/>
    </xf>
    <xf numFmtId="49" fontId="7" fillId="39" borderId="14" xfId="71" applyNumberFormat="1" applyFont="1" applyFill="1" applyBorder="1" applyAlignment="1" applyProtection="1">
      <alignment horizontal="left" vertical="center" wrapText="1" indent="1"/>
      <protection locked="0"/>
    </xf>
    <xf numFmtId="49" fontId="0" fillId="39" borderId="14" xfId="72" applyNumberFormat="1" applyFont="1" applyFill="1" applyBorder="1" applyAlignment="1" applyProtection="1">
      <alignment horizontal="left" vertical="center" wrapText="1" indent="1"/>
      <protection locked="0"/>
    </xf>
    <xf numFmtId="49" fontId="0" fillId="0" borderId="14" xfId="72" applyNumberFormat="1" applyFont="1" applyFill="1" applyBorder="1" applyAlignment="1" applyProtection="1">
      <alignment horizontal="left" vertical="center" wrapText="1" indent="1"/>
      <protection/>
    </xf>
    <xf numFmtId="49" fontId="7" fillId="38" borderId="14" xfId="71" applyNumberFormat="1" applyFont="1" applyFill="1" applyBorder="1" applyAlignment="1" applyProtection="1">
      <alignment horizontal="left" vertical="center" wrapText="1" indent="1"/>
      <protection/>
    </xf>
    <xf numFmtId="49" fontId="7" fillId="0" borderId="14" xfId="71" applyNumberFormat="1" applyFont="1" applyFill="1" applyBorder="1" applyAlignment="1" applyProtection="1">
      <alignment horizontal="left" vertical="center" wrapText="1" indent="1"/>
      <protection/>
    </xf>
    <xf numFmtId="0" fontId="77" fillId="0" borderId="0" xfId="0" applyNumberFormat="1" applyFont="1" applyFill="1" applyBorder="1" applyAlignment="1">
      <alignment vertical="center"/>
    </xf>
    <xf numFmtId="0" fontId="7" fillId="0" borderId="14"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7" fillId="0" borderId="14"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0"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70"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4" xfId="72" applyNumberFormat="1" applyFont="1" applyFill="1" applyBorder="1" applyAlignment="1" applyProtection="1">
      <alignment horizontal="left" vertical="center" wrapText="1" indent="1"/>
      <protection/>
    </xf>
    <xf numFmtId="0" fontId="0" fillId="0" borderId="14" xfId="0" applyNumberFormat="1" applyBorder="1" applyAlignment="1">
      <alignment horizontal="center" vertical="center"/>
    </xf>
    <xf numFmtId="0" fontId="70" fillId="0" borderId="0" xfId="73" applyFont="1" applyFill="1" applyAlignment="1" applyProtection="1">
      <alignment horizontal="center" vertical="center" wrapText="1"/>
      <protection/>
    </xf>
    <xf numFmtId="0" fontId="0" fillId="0" borderId="14" xfId="73" applyFont="1" applyFill="1" applyBorder="1" applyAlignment="1" applyProtection="1">
      <alignment horizontal="left" vertical="center" wrapText="1"/>
      <protection/>
    </xf>
    <xf numFmtId="14" fontId="46" fillId="0" borderId="14"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8" fillId="0" borderId="0" xfId="73" applyFont="1" applyFill="1" applyAlignment="1" applyProtection="1">
      <alignment vertical="center"/>
      <protection/>
    </xf>
    <xf numFmtId="0" fontId="79" fillId="0" borderId="0" xfId="73" applyFont="1" applyFill="1" applyAlignment="1" applyProtection="1">
      <alignment vertical="center"/>
      <protection/>
    </xf>
    <xf numFmtId="14" fontId="7" fillId="0" borderId="14"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70" fillId="0" borderId="0" xfId="73" applyNumberFormat="1" applyFont="1" applyFill="1" applyAlignment="1" applyProtection="1">
      <alignment vertical="center"/>
      <protection/>
    </xf>
    <xf numFmtId="0" fontId="70" fillId="0" borderId="0" xfId="73" applyFont="1" applyFill="1" applyAlignment="1" applyProtection="1">
      <alignment horizontal="left" vertical="center" wrapText="1" indent="1"/>
      <protection/>
    </xf>
    <xf numFmtId="0" fontId="68"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wrapText="1" indent="1"/>
      <protection/>
    </xf>
    <xf numFmtId="0" fontId="81" fillId="0" borderId="0" xfId="73" applyFont="1" applyFill="1" applyAlignment="1" applyProtection="1">
      <alignment horizontal="left" vertical="center" indent="1"/>
      <protection/>
    </xf>
    <xf numFmtId="0" fontId="80" fillId="0" borderId="0" xfId="73" applyFont="1" applyFill="1" applyAlignment="1" applyProtection="1">
      <alignment vertical="center" wrapText="1"/>
      <protection/>
    </xf>
    <xf numFmtId="0" fontId="55" fillId="0" borderId="0" xfId="71" applyFont="1" applyFill="1" applyAlignment="1" applyProtection="1">
      <alignment horizontal="left" vertical="center" wrapText="1"/>
      <protection/>
    </xf>
    <xf numFmtId="0" fontId="56" fillId="0" borderId="0" xfId="71" applyFont="1" applyFill="1" applyAlignment="1" applyProtection="1">
      <alignment horizontal="left" vertical="center" wrapText="1"/>
      <protection/>
    </xf>
    <xf numFmtId="0" fontId="57" fillId="0" borderId="0" xfId="71" applyFont="1" applyAlignment="1" applyProtection="1">
      <alignment vertical="center" wrapText="1"/>
      <protection/>
    </xf>
    <xf numFmtId="0" fontId="55" fillId="7" borderId="0" xfId="71" applyFont="1" applyFill="1" applyBorder="1" applyAlignment="1" applyProtection="1">
      <alignment vertical="center" wrapText="1"/>
      <protection/>
    </xf>
    <xf numFmtId="0" fontId="58"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left" vertical="center" wrapText="1" indent="2"/>
      <protection/>
    </xf>
    <xf numFmtId="0" fontId="55" fillId="0" borderId="0" xfId="71" applyFont="1" applyAlignment="1" applyProtection="1">
      <alignment vertical="center" wrapText="1"/>
      <protection/>
    </xf>
    <xf numFmtId="0" fontId="56" fillId="0" borderId="0" xfId="71" applyFont="1" applyAlignment="1" applyProtection="1">
      <alignment horizontal="center" vertical="center" wrapText="1"/>
      <protection/>
    </xf>
    <xf numFmtId="0" fontId="55" fillId="7" borderId="0" xfId="71" applyFont="1" applyFill="1" applyBorder="1" applyAlignment="1" applyProtection="1">
      <alignment horizontal="right" vertical="center" wrapText="1" indent="1"/>
      <protection/>
    </xf>
    <xf numFmtId="0" fontId="59"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14" fontId="55" fillId="7" borderId="0" xfId="71" applyNumberFormat="1" applyFont="1" applyFill="1" applyBorder="1" applyAlignment="1" applyProtection="1">
      <alignment horizontal="left" vertical="center" wrapText="1"/>
      <protection/>
    </xf>
    <xf numFmtId="0" fontId="56" fillId="7" borderId="0" xfId="71" applyNumberFormat="1" applyFont="1" applyFill="1" applyBorder="1" applyAlignment="1" applyProtection="1">
      <alignment horizontal="center" vertical="center" wrapText="1"/>
      <protection/>
    </xf>
    <xf numFmtId="0" fontId="55" fillId="7" borderId="0" xfId="71" applyNumberFormat="1" applyFont="1" applyFill="1" applyBorder="1" applyAlignment="1" applyProtection="1">
      <alignment horizontal="left" vertical="center" wrapText="1" indent="1"/>
      <protection/>
    </xf>
    <xf numFmtId="0" fontId="55" fillId="7" borderId="0" xfId="71" applyFont="1" applyFill="1" applyBorder="1" applyAlignment="1" applyProtection="1">
      <alignment horizontal="center" vertical="center" wrapText="1"/>
      <protection/>
    </xf>
    <xf numFmtId="0" fontId="61" fillId="7" borderId="0" xfId="71" applyFont="1" applyFill="1" applyBorder="1" applyAlignment="1" applyProtection="1">
      <alignment horizontal="center" vertical="center" wrapText="1"/>
      <protection/>
    </xf>
    <xf numFmtId="14" fontId="61" fillId="7" borderId="0" xfId="71" applyNumberFormat="1" applyFont="1" applyFill="1" applyBorder="1" applyAlignment="1" applyProtection="1">
      <alignment horizontal="center" vertical="center" wrapText="1"/>
      <protection/>
    </xf>
    <xf numFmtId="0" fontId="61" fillId="7" borderId="0" xfId="71" applyFont="1" applyFill="1" applyBorder="1" applyAlignment="1" applyProtection="1">
      <alignment vertical="center" wrapText="1"/>
      <protection/>
    </xf>
    <xf numFmtId="0" fontId="62" fillId="7" borderId="0" xfId="71" applyFont="1" applyFill="1" applyBorder="1" applyAlignment="1" applyProtection="1">
      <alignment vertical="center" wrapText="1"/>
      <protection/>
    </xf>
    <xf numFmtId="0" fontId="54" fillId="0" borderId="0" xfId="71" applyNumberFormat="1" applyFont="1" applyFill="1" applyAlignment="1" applyProtection="1">
      <alignment horizontal="left" vertical="center" wrapText="1"/>
      <protection/>
    </xf>
    <xf numFmtId="0" fontId="53" fillId="0" borderId="0" xfId="71" applyFont="1" applyFill="1" applyAlignment="1" applyProtection="1">
      <alignment horizontal="left" vertical="center" wrapText="1"/>
      <protection/>
    </xf>
    <xf numFmtId="0" fontId="53" fillId="0" borderId="0" xfId="71" applyFont="1" applyAlignment="1" applyProtection="1">
      <alignment vertical="center" wrapText="1"/>
      <protection/>
    </xf>
    <xf numFmtId="0" fontId="53" fillId="0" borderId="0" xfId="71" applyFont="1" applyAlignment="1" applyProtection="1">
      <alignment horizontal="center" vertical="center" wrapText="1"/>
      <protection/>
    </xf>
    <xf numFmtId="0" fontId="55" fillId="0" borderId="0" xfId="71" applyFont="1" applyBorder="1" applyAlignment="1" applyProtection="1">
      <alignment vertical="center" wrapText="1"/>
      <protection/>
    </xf>
    <xf numFmtId="0" fontId="55" fillId="0" borderId="0" xfId="71" applyFont="1" applyAlignment="1" applyProtection="1">
      <alignment horizontal="right" vertical="center"/>
      <protection/>
    </xf>
    <xf numFmtId="0" fontId="55"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2" fillId="43" borderId="23" xfId="60" applyFont="1" applyFill="1" applyBorder="1" applyAlignment="1" applyProtection="1">
      <alignment horizontal="center" vertical="center" wrapText="1"/>
      <protection/>
    </xf>
    <xf numFmtId="0" fontId="70" fillId="0" borderId="0" xfId="73" applyFont="1" applyFill="1" applyAlignment="1" applyProtection="1">
      <alignment horizontal="left" vertical="center" indent="1"/>
      <protection/>
    </xf>
    <xf numFmtId="0" fontId="70" fillId="0" borderId="0" xfId="73" applyNumberFormat="1" applyFont="1" applyFill="1" applyAlignment="1" applyProtection="1">
      <alignment horizontal="left" vertical="center" indent="1"/>
      <protection/>
    </xf>
    <xf numFmtId="14" fontId="7" fillId="38" borderId="14"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70" fillId="0" borderId="35" xfId="73" applyFont="1" applyFill="1" applyBorder="1" applyAlignment="1" applyProtection="1">
      <alignment vertical="center"/>
      <protection/>
    </xf>
    <xf numFmtId="0" fontId="7" fillId="0" borderId="14" xfId="52" applyNumberFormat="1" applyFont="1" applyFill="1" applyBorder="1" applyAlignment="1" applyProtection="1">
      <alignment horizontal="center" vertical="center" wrapText="1"/>
      <protection/>
    </xf>
    <xf numFmtId="0" fontId="0" fillId="0" borderId="14" xfId="0" applyNumberFormat="1" applyFill="1" applyBorder="1" applyAlignment="1" applyProtection="1">
      <alignment horizontal="center" vertical="center"/>
      <protection/>
    </xf>
    <xf numFmtId="49" fontId="0" fillId="0" borderId="14" xfId="0" applyNumberFormat="1" applyFill="1" applyBorder="1" applyAlignment="1" applyProtection="1">
      <alignment horizontal="center" vertical="center"/>
      <protection/>
    </xf>
    <xf numFmtId="49" fontId="0" fillId="0" borderId="14" xfId="0" applyNumberFormat="1" applyFill="1" applyBorder="1" applyAlignment="1" applyProtection="1">
      <alignment horizontal="left" vertical="center"/>
      <protection/>
    </xf>
    <xf numFmtId="0" fontId="68" fillId="0" borderId="0" xfId="0" applyNumberFormat="1" applyFont="1" applyAlignment="1">
      <alignment vertical="center"/>
    </xf>
    <xf numFmtId="0" fontId="0" fillId="0" borderId="0" xfId="0" applyNumberFormat="1" applyFont="1" applyAlignment="1">
      <alignment vertical="center"/>
    </xf>
    <xf numFmtId="0" fontId="9" fillId="40" borderId="14"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4" xfId="0" applyNumberFormat="1" applyFont="1" applyFill="1" applyBorder="1" applyAlignment="1" applyProtection="1">
      <alignment horizontal="center" vertical="center"/>
      <protection/>
    </xf>
    <xf numFmtId="49" fontId="0" fillId="0" borderId="14" xfId="0" applyNumberFormat="1" applyFill="1" applyBorder="1" applyProtection="1">
      <protection/>
    </xf>
    <xf numFmtId="49" fontId="0" fillId="0" borderId="14" xfId="0" applyNumberFormat="1" applyFont="1" applyFill="1" applyBorder="1" applyProtection="1">
      <protection/>
    </xf>
    <xf numFmtId="0" fontId="7" fillId="0" borderId="0" xfId="73" applyFont="1" applyFill="1" applyAlignment="1" applyProtection="1">
      <alignment horizontal="left" vertical="center" wrapText="1" indent="2"/>
      <protection/>
    </xf>
    <xf numFmtId="0" fontId="7" fillId="0" borderId="14" xfId="73" applyNumberFormat="1" applyFont="1" applyFill="1" applyBorder="1" applyAlignment="1" applyProtection="1">
      <alignment vertical="top" wrapText="1"/>
      <protection/>
    </xf>
    <xf numFmtId="0" fontId="0" fillId="39" borderId="14" xfId="49" applyNumberFormat="1" applyFont="1" applyFill="1" applyBorder="1" applyAlignment="1" applyProtection="1">
      <alignment horizontal="left" vertical="center" wrapText="1"/>
      <protection locked="0"/>
    </xf>
    <xf numFmtId="0" fontId="7" fillId="0" borderId="14" xfId="73" applyNumberFormat="1" applyFont="1" applyFill="1" applyBorder="1" applyAlignment="1" applyProtection="1">
      <alignment horizontal="left" vertical="top" wrapText="1"/>
      <protection/>
    </xf>
    <xf numFmtId="0" fontId="7" fillId="0" borderId="14" xfId="73"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4"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39" borderId="14" xfId="72" applyNumberFormat="1" applyFont="1" applyFill="1" applyBorder="1" applyAlignment="1" applyProtection="1">
      <alignment horizontal="left" vertical="center" wrapText="1"/>
      <protection locked="0"/>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3" fillId="7" borderId="0" xfId="71" applyFont="1" applyFill="1" applyBorder="1" applyAlignment="1" applyProtection="1">
      <alignment vertical="center" wrapText="1"/>
      <protection/>
    </xf>
    <xf numFmtId="0" fontId="64" fillId="0" borderId="0" xfId="73" applyFont="1" applyFill="1" applyAlignment="1" applyProtection="1">
      <alignment vertical="center" wrapText="1"/>
      <protection/>
    </xf>
    <xf numFmtId="0" fontId="64" fillId="0" borderId="0" xfId="51" applyFont="1" applyFill="1" applyBorder="1" applyAlignment="1" applyProtection="1">
      <alignment vertical="center" wrapText="1"/>
      <protection/>
    </xf>
    <xf numFmtId="0" fontId="64" fillId="0" borderId="0" xfId="74" applyFont="1" applyBorder="1" applyAlignment="1">
      <alignment vertical="center" wrapText="1"/>
      <protection/>
    </xf>
    <xf numFmtId="0" fontId="64" fillId="0" borderId="0" xfId="68" applyFont="1" applyProtection="1">
      <alignment/>
      <protection/>
    </xf>
    <xf numFmtId="49" fontId="65" fillId="0" borderId="0" xfId="0" applyFont="1"/>
    <xf numFmtId="0" fontId="70" fillId="0" borderId="0" xfId="0" applyNumberFormat="1" applyFont="1" applyFill="1" applyBorder="1" applyAlignment="1">
      <alignment horizontal="center" vertical="center"/>
    </xf>
    <xf numFmtId="49" fontId="66"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4" xfId="72" applyNumberFormat="1" applyFont="1" applyFill="1" applyBorder="1" applyAlignment="1" applyProtection="1">
      <alignment horizontal="left" vertical="center" wrapTex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70" fillId="0" borderId="0" xfId="60" applyNumberFormat="1" applyFont="1">
      <alignment vertical="top"/>
      <protection/>
    </xf>
    <xf numFmtId="49" fontId="70"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4" xfId="73" applyFont="1" applyFill="1" applyBorder="1" applyAlignment="1" applyProtection="1">
      <alignment horizontal="center" vertical="center" wrapText="1"/>
      <protection/>
    </xf>
    <xf numFmtId="49" fontId="7" fillId="0" borderId="14" xfId="0" applyNumberFormat="1" applyFont="1" applyBorder="1" applyAlignment="1" applyProtection="1">
      <alignment horizontal="center" vertical="top" wrapText="1"/>
      <protection/>
    </xf>
    <xf numFmtId="0" fontId="0" fillId="0" borderId="14" xfId="0" applyNumberFormat="1" applyBorder="1"/>
    <xf numFmtId="0" fontId="0" fillId="0" borderId="14" xfId="0" applyNumberFormat="1" applyBorder="1" applyAlignment="1">
      <alignment vertical="top" wrapText="1"/>
    </xf>
    <xf numFmtId="49" fontId="7" fillId="0" borderId="14" xfId="0" applyNumberFormat="1" applyFont="1" applyBorder="1" applyAlignment="1" applyProtection="1">
      <alignment horizontal="right" vertical="center"/>
      <protection/>
    </xf>
    <xf numFmtId="0" fontId="98" fillId="0" borderId="0" xfId="0" applyNumberFormat="1" applyFont="1" applyAlignment="1">
      <alignment vertical="center"/>
    </xf>
    <xf numFmtId="49" fontId="54" fillId="0" borderId="0" xfId="72" applyNumberFormat="1" applyFont="1" applyFill="1" applyBorder="1" applyAlignment="1" applyProtection="1">
      <alignment horizontal="center" vertical="center" wrapText="1"/>
      <protection/>
    </xf>
    <xf numFmtId="0" fontId="54" fillId="0" borderId="0" xfId="66" applyFont="1" applyFill="1" applyBorder="1" applyAlignment="1" applyProtection="1">
      <alignment vertical="center" wrapText="1"/>
      <protection/>
    </xf>
    <xf numFmtId="49" fontId="54" fillId="0" borderId="0" xfId="72" applyNumberFormat="1" applyFont="1" applyFill="1" applyBorder="1" applyAlignment="1" applyProtection="1">
      <alignment vertical="center" wrapText="1"/>
      <protection/>
    </xf>
    <xf numFmtId="0" fontId="54" fillId="0" borderId="0" xfId="66" applyNumberFormat="1" applyFont="1" applyFill="1" applyBorder="1" applyAlignment="1" applyProtection="1">
      <alignment vertical="center" wrapText="1"/>
      <protection/>
    </xf>
    <xf numFmtId="49" fontId="99" fillId="0" borderId="0" xfId="72" applyNumberFormat="1" applyFont="1" applyFill="1" applyBorder="1" applyAlignment="1" applyProtection="1">
      <alignment vertical="center" wrapText="1"/>
      <protection/>
    </xf>
    <xf numFmtId="0" fontId="54" fillId="0" borderId="0" xfId="66" applyFont="1" applyFill="1" applyBorder="1" applyAlignment="1" applyProtection="1">
      <alignment horizontal="right" vertical="center" wrapText="1"/>
      <protection/>
    </xf>
    <xf numFmtId="0" fontId="98" fillId="0" borderId="0" xfId="0" applyNumberFormat="1" applyFont="1" applyBorder="1" applyAlignment="1">
      <alignment vertical="center"/>
    </xf>
    <xf numFmtId="49" fontId="0" fillId="0" borderId="0" xfId="0" applyBorder="1"/>
    <xf numFmtId="0" fontId="70" fillId="0" borderId="0" xfId="0" applyNumberFormat="1" applyFont="1" applyAlignment="1">
      <alignment vertical="center"/>
    </xf>
    <xf numFmtId="49" fontId="7" fillId="41" borderId="14"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9"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4" xfId="49" applyNumberFormat="1"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indent="7"/>
      <protection/>
    </xf>
    <xf numFmtId="0" fontId="70" fillId="7" borderId="0" xfId="52" applyNumberFormat="1" applyFont="1" applyFill="1" applyBorder="1" applyAlignment="1" applyProtection="1">
      <alignment horizontal="center" vertical="center" wrapText="1"/>
      <protection/>
    </xf>
    <xf numFmtId="49" fontId="70"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70" fillId="0" borderId="0" xfId="73" applyFont="1" applyFill="1" applyAlignment="1" applyProtection="1">
      <alignment vertical="center" wrapText="1"/>
      <protection/>
    </xf>
    <xf numFmtId="49" fontId="70" fillId="0" borderId="0" xfId="0" applyFont="1"/>
    <xf numFmtId="0" fontId="7" fillId="7" borderId="24" xfId="73" applyFont="1" applyFill="1" applyBorder="1" applyAlignment="1" applyProtection="1">
      <alignment vertical="center" wrapText="1"/>
      <protection/>
    </xf>
    <xf numFmtId="0" fontId="70" fillId="0" borderId="0" xfId="72" applyNumberFormat="1" applyFont="1" applyFill="1" applyBorder="1" applyAlignment="1" applyProtection="1">
      <alignment vertical="center" wrapText="1"/>
      <protection/>
    </xf>
    <xf numFmtId="0" fontId="70" fillId="0" borderId="0" xfId="73" applyFont="1" applyFill="1" applyAlignment="1" applyProtection="1">
      <alignment vertical="center"/>
      <protection/>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 fillId="0" borderId="14" xfId="73" applyFont="1" applyFill="1" applyBorder="1" applyAlignment="1" applyProtection="1">
      <alignment horizontal="left" vertical="center" wrapText="1"/>
      <protection/>
    </xf>
    <xf numFmtId="0" fontId="7" fillId="7" borderId="14" xfId="73" applyFont="1" applyFill="1" applyBorder="1" applyAlignment="1" applyProtection="1">
      <alignment horizontal="left" vertical="center" wrapText="1"/>
      <protection/>
    </xf>
    <xf numFmtId="49" fontId="70" fillId="7" borderId="23" xfId="52" applyNumberFormat="1" applyFont="1" applyFill="1" applyBorder="1" applyAlignment="1" applyProtection="1">
      <alignment horizontal="center" vertical="center" wrapText="1"/>
      <protection/>
    </xf>
    <xf numFmtId="49" fontId="68" fillId="0" borderId="0" xfId="73" applyNumberFormat="1" applyFont="1" applyFill="1" applyAlignment="1" applyProtection="1">
      <alignment vertical="center" wrapText="1"/>
      <protection/>
    </xf>
    <xf numFmtId="0" fontId="68" fillId="0" borderId="0" xfId="0" applyNumberFormat="1" applyFont="1" applyFill="1" applyBorder="1" applyAlignment="1">
      <alignment vertical="center"/>
    </xf>
    <xf numFmtId="49" fontId="0" fillId="0" borderId="14"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70" fillId="0" borderId="0" xfId="73" applyNumberFormat="1" applyFont="1" applyFill="1" applyAlignment="1" applyProtection="1">
      <alignment vertical="center"/>
      <protection/>
    </xf>
    <xf numFmtId="0" fontId="100"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4"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4"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4" fontId="7" fillId="7" borderId="14"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4" xfId="73"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4" xfId="72" applyNumberFormat="1" applyFont="1" applyFill="1" applyBorder="1" applyAlignment="1" applyProtection="1">
      <alignment horizontal="center" vertical="center" wrapText="1"/>
      <protection/>
    </xf>
    <xf numFmtId="0" fontId="0" fillId="0" borderId="14" xfId="70" applyFont="1" applyFill="1" applyBorder="1" applyAlignment="1" applyProtection="1">
      <alignment vertical="center" wrapText="1"/>
      <protection/>
    </xf>
    <xf numFmtId="49" fontId="7" fillId="0" borderId="14"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4" xfId="73" applyNumberFormat="1" applyFont="1" applyFill="1" applyBorder="1" applyAlignment="1" applyProtection="1">
      <alignment horizontal="left" vertical="center" wrapText="1" indent="1"/>
      <protection/>
    </xf>
    <xf numFmtId="0" fontId="7" fillId="7" borderId="14" xfId="73" applyNumberFormat="1" applyFont="1" applyFill="1" applyBorder="1" applyAlignment="1" applyProtection="1">
      <alignment horizontal="left" vertical="center" wrapText="1" indent="2"/>
      <protection/>
    </xf>
    <xf numFmtId="0" fontId="7" fillId="7" borderId="14"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indent="4"/>
      <protection/>
    </xf>
    <xf numFmtId="0" fontId="7" fillId="7" borderId="14"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4"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left" vertical="center" wrapText="1" indent="4"/>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0" fontId="69"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4"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4" xfId="72" applyNumberFormat="1" applyFont="1" applyFill="1" applyBorder="1" applyAlignment="1" applyProtection="1">
      <alignment vertical="center" wrapText="1"/>
      <protection/>
    </xf>
    <xf numFmtId="0" fontId="7" fillId="0" borderId="14"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3" applyFont="1" applyFill="1" applyAlignment="1" applyProtection="1">
      <alignment vertical="center" wrapText="1"/>
      <protection/>
    </xf>
    <xf numFmtId="49" fontId="7" fillId="0" borderId="14" xfId="72" applyNumberFormat="1" applyFont="1" applyFill="1" applyBorder="1" applyAlignment="1" applyProtection="1">
      <alignment vertical="center" wrapText="1"/>
      <protection/>
    </xf>
    <xf numFmtId="49" fontId="70" fillId="0" borderId="0" xfId="0" applyFont="1"/>
    <xf numFmtId="0" fontId="70" fillId="0" borderId="0" xfId="72" applyNumberFormat="1" applyFont="1" applyFill="1" applyBorder="1" applyAlignment="1" applyProtection="1">
      <alignment vertical="center" wrapText="1"/>
      <protection/>
    </xf>
    <xf numFmtId="0" fontId="70" fillId="0" borderId="0" xfId="73" applyFont="1" applyFill="1" applyAlignment="1" applyProtection="1">
      <alignment vertical="center"/>
      <protection/>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49" fontId="7" fillId="0" borderId="14" xfId="52"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70" fillId="0" borderId="0" xfId="0" applyNumberFormat="1" applyFont="1" applyFill="1" applyAlignment="1" applyProtection="1">
      <alignment vertical="center"/>
      <protection/>
    </xf>
    <xf numFmtId="49" fontId="70"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1" fillId="43" borderId="21" xfId="0" applyNumberFormat="1" applyFont="1" applyFill="1" applyBorder="1" applyAlignment="1" applyProtection="1">
      <alignment horizontal="right"/>
      <protection/>
    </xf>
    <xf numFmtId="0" fontId="7" fillId="38" borderId="14" xfId="72"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49" fontId="76" fillId="7" borderId="0" xfId="52" applyNumberFormat="1" applyFont="1" applyFill="1" applyBorder="1" applyAlignment="1" applyProtection="1">
      <alignment horizontal="center" vertical="center" wrapText="1"/>
      <protection/>
    </xf>
    <xf numFmtId="0" fontId="76" fillId="0" borderId="0" xfId="0" applyNumberFormat="1" applyFont="1" applyFill="1" applyBorder="1" applyAlignment="1">
      <alignment horizontal="center" vertical="center"/>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0" fontId="77" fillId="0" borderId="0" xfId="0" applyNumberFormat="1" applyFont="1" applyFill="1" applyBorder="1" applyAlignment="1">
      <alignment vertical="center"/>
    </xf>
    <xf numFmtId="0" fontId="7" fillId="0" borderId="14" xfId="73" applyNumberFormat="1" applyFont="1" applyFill="1" applyBorder="1" applyAlignment="1" applyProtection="1">
      <alignment horizontal="center" vertical="center" wrapText="1"/>
      <protection/>
    </xf>
    <xf numFmtId="0" fontId="0" fillId="7" borderId="14" xfId="71" applyFont="1" applyFill="1" applyBorder="1" applyAlignment="1" applyProtection="1">
      <alignment horizontal="right" vertical="center" wrapText="1" indent="1"/>
      <protection/>
    </xf>
    <xf numFmtId="0" fontId="7" fillId="0" borderId="14"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0"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4" xfId="0" applyNumberFormat="1" applyFill="1" applyBorder="1" applyAlignment="1" applyProtection="1">
      <alignment horizontal="left" vertical="center"/>
      <protection/>
    </xf>
    <xf numFmtId="0" fontId="7" fillId="0" borderId="14" xfId="73" applyNumberFormat="1" applyFont="1" applyFill="1" applyBorder="1" applyAlignment="1" applyProtection="1">
      <alignment vertical="top" wrapText="1"/>
      <protection/>
    </xf>
    <xf numFmtId="0" fontId="7" fillId="0" borderId="14" xfId="73"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1"/>
      <protection/>
    </xf>
    <xf numFmtId="0" fontId="7" fillId="0" borderId="14"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70" fillId="7" borderId="23" xfId="52" applyNumberFormat="1" applyFont="1" applyFill="1" applyBorder="1" applyAlignment="1" applyProtection="1">
      <alignment horizontal="center" vertical="center" wrapText="1"/>
      <protection/>
    </xf>
    <xf numFmtId="0" fontId="64" fillId="0" borderId="0" xfId="73" applyFont="1" applyFill="1" applyAlignment="1" applyProtection="1">
      <alignment vertical="center" wrapText="1"/>
      <protection/>
    </xf>
    <xf numFmtId="0" fontId="7" fillId="0" borderId="14" xfId="66" applyFont="1" applyFill="1" applyBorder="1" applyAlignment="1" applyProtection="1">
      <alignment vertical="center" wrapText="1"/>
      <protection/>
    </xf>
    <xf numFmtId="0" fontId="98" fillId="0" borderId="0" xfId="0" applyNumberFormat="1" applyFont="1" applyAlignment="1">
      <alignment vertical="center"/>
    </xf>
    <xf numFmtId="49" fontId="54" fillId="0" borderId="0" xfId="72" applyNumberFormat="1" applyFont="1" applyFill="1" applyBorder="1" applyAlignment="1" applyProtection="1">
      <alignment horizontal="center" vertical="center" wrapText="1"/>
      <protection/>
    </xf>
    <xf numFmtId="0" fontId="54" fillId="0" borderId="0" xfId="66" applyFont="1" applyFill="1" applyBorder="1" applyAlignment="1" applyProtection="1">
      <alignment vertical="center" wrapText="1"/>
      <protection/>
    </xf>
    <xf numFmtId="0" fontId="98" fillId="0" borderId="0" xfId="0" applyNumberFormat="1" applyFont="1" applyBorder="1" applyAlignment="1">
      <alignment vertical="center"/>
    </xf>
    <xf numFmtId="0" fontId="7" fillId="0" borderId="14"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70" fillId="7" borderId="30" xfId="52" applyNumberFormat="1"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center" vertical="center" wrapText="1"/>
      <protection/>
    </xf>
    <xf numFmtId="0" fontId="70" fillId="7" borderId="0" xfId="52" applyNumberFormat="1" applyFont="1" applyFill="1" applyBorder="1" applyAlignment="1" applyProtection="1">
      <alignment horizontal="center" vertical="center" wrapText="1"/>
      <protection/>
    </xf>
    <xf numFmtId="0" fontId="7" fillId="42" borderId="14"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0" fillId="0" borderId="22" xfId="0" applyNumberFormat="1" applyFill="1" applyBorder="1" applyAlignment="1" applyProtection="1">
      <alignment vertical="center"/>
      <protection/>
    </xf>
    <xf numFmtId="0" fontId="99" fillId="0" borderId="0" xfId="66" applyFont="1" applyFill="1" applyBorder="1" applyAlignment="1" applyProtection="1">
      <alignment horizontal="left" vertical="center" wrapText="1"/>
      <protection/>
    </xf>
    <xf numFmtId="49" fontId="70" fillId="7" borderId="30" xfId="52" applyNumberFormat="1" applyFont="1" applyFill="1" applyBorder="1" applyAlignment="1" applyProtection="1">
      <alignment horizontal="center" vertical="center" wrapText="1"/>
      <protection/>
    </xf>
    <xf numFmtId="0" fontId="99" fillId="7" borderId="0" xfId="73" applyFont="1" applyFill="1" applyBorder="1" applyAlignment="1" applyProtection="1">
      <alignment vertical="center" wrapText="1"/>
      <protection/>
    </xf>
    <xf numFmtId="49" fontId="7" fillId="7" borderId="14" xfId="72" applyNumberFormat="1" applyFont="1" applyFill="1" applyBorder="1" applyAlignment="1" applyProtection="1">
      <alignment horizontal="center" vertical="center" wrapText="1"/>
      <protection/>
    </xf>
    <xf numFmtId="165" fontId="0" fillId="39" borderId="14" xfId="0" applyNumberFormat="1" applyFill="1" applyBorder="1" applyAlignment="1" applyProtection="1">
      <alignment horizontal="right" vertical="center"/>
      <protection locked="0"/>
    </xf>
    <xf numFmtId="0" fontId="0" fillId="7" borderId="22" xfId="71" applyFont="1" applyFill="1" applyBorder="1" applyAlignment="1" applyProtection="1">
      <alignment horizontal="right" vertical="center" wrapText="1" indent="1"/>
      <protection/>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4"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4" xfId="73" applyNumberFormat="1" applyFont="1" applyFill="1" applyBorder="1" applyAlignment="1" applyProtection="1">
      <alignment horizontal="center" vertical="center" wrapText="1"/>
      <protection/>
    </xf>
    <xf numFmtId="49" fontId="7" fillId="0" borderId="14"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4" xfId="73" applyNumberFormat="1" applyFont="1" applyFill="1" applyBorder="1" applyAlignment="1" applyProtection="1">
      <alignment horizontal="left" vertical="center" wrapText="1" indent="1"/>
      <protection/>
    </xf>
    <xf numFmtId="0" fontId="7" fillId="7" borderId="14" xfId="73" applyNumberFormat="1" applyFont="1" applyFill="1" applyBorder="1" applyAlignment="1" applyProtection="1">
      <alignment horizontal="left" vertical="center" wrapText="1" indent="2"/>
      <protection/>
    </xf>
    <xf numFmtId="0" fontId="7" fillId="7" borderId="14"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49" fontId="7" fillId="2" borderId="14" xfId="73" applyNumberFormat="1" applyFont="1" applyFill="1" applyBorder="1" applyAlignment="1" applyProtection="1">
      <alignment vertical="center" wrapText="1"/>
      <protection locked="0"/>
    </xf>
    <xf numFmtId="0" fontId="7" fillId="0" borderId="14" xfId="73" applyNumberFormat="1" applyFont="1" applyFill="1" applyBorder="1" applyAlignment="1" applyProtection="1">
      <alignment horizontal="left" vertical="center" wrapText="1" indent="4"/>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4" xfId="49" applyNumberFormat="1"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indent="7"/>
      <protection/>
    </xf>
    <xf numFmtId="0" fontId="7" fillId="0" borderId="14" xfId="73" applyNumberFormat="1" applyFont="1" applyFill="1" applyBorder="1" applyAlignment="1" applyProtection="1">
      <alignment horizontal="left" vertical="center" wrapText="1"/>
      <protection/>
    </xf>
    <xf numFmtId="0" fontId="7" fillId="7" borderId="14" xfId="73" applyFont="1" applyFill="1" applyBorder="1" applyAlignment="1" applyProtection="1">
      <alignment vertical="center" wrapText="1"/>
      <protection/>
    </xf>
    <xf numFmtId="0" fontId="7" fillId="0" borderId="14" xfId="72" applyNumberFormat="1" applyFont="1" applyFill="1" applyBorder="1" applyAlignment="1" applyProtection="1">
      <alignment vertical="center" wrapText="1"/>
      <protection/>
    </xf>
    <xf numFmtId="0" fontId="7" fillId="0" borderId="14" xfId="73" applyNumberFormat="1" applyFont="1" applyFill="1" applyBorder="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3" applyFont="1" applyFill="1" applyAlignment="1" applyProtection="1">
      <alignment vertical="center" wrapText="1"/>
      <protection/>
    </xf>
    <xf numFmtId="49" fontId="7" fillId="0" borderId="14" xfId="72" applyNumberFormat="1" applyFont="1" applyFill="1" applyBorder="1" applyAlignment="1" applyProtection="1">
      <alignment vertical="center" wrapText="1"/>
      <protection/>
    </xf>
    <xf numFmtId="49" fontId="70" fillId="0" borderId="0" xfId="0" applyFont="1"/>
    <xf numFmtId="0" fontId="70" fillId="0" borderId="0" xfId="73" applyFont="1" applyFill="1" applyAlignment="1" applyProtection="1">
      <alignment vertical="center"/>
      <protection/>
    </xf>
    <xf numFmtId="49" fontId="70" fillId="0" borderId="0" xfId="0" applyFont="1" applyAlignment="1">
      <alignment vertical="top"/>
    </xf>
    <xf numFmtId="0" fontId="7" fillId="7" borderId="14" xfId="73" applyNumberFormat="1" applyFont="1" applyFill="1" applyBorder="1" applyAlignment="1" applyProtection="1">
      <alignment horizontal="left" vertical="center" wrapText="1"/>
      <protection/>
    </xf>
    <xf numFmtId="0" fontId="7" fillId="0" borderId="0" xfId="73" applyFont="1" applyFill="1" applyAlignment="1" applyProtection="1">
      <alignment vertical="top" wrapText="1"/>
      <protection/>
    </xf>
    <xf numFmtId="49" fontId="39" fillId="43" borderId="22" xfId="0" applyFont="1" applyFill="1" applyBorder="1" applyAlignment="1" applyProtection="1">
      <alignment horizontal="left" vertical="center"/>
      <protection/>
    </xf>
    <xf numFmtId="4" fontId="0" fillId="7" borderId="14" xfId="0" applyNumberFormat="1" applyFill="1" applyBorder="1" applyAlignment="1" applyProtection="1">
      <alignment horizontal="right" vertical="center"/>
      <protection/>
    </xf>
    <xf numFmtId="49" fontId="0" fillId="0" borderId="14"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4"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4"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4"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2" applyNumberFormat="1" applyFont="1" applyFill="1" applyBorder="1" applyAlignment="1" applyProtection="1">
      <alignment vertical="center" wrapText="1"/>
      <protection/>
    </xf>
    <xf numFmtId="0" fontId="70"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49" fontId="7" fillId="41" borderId="14"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4" xfId="66"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0" fontId="0" fillId="0" borderId="14" xfId="73" applyFont="1" applyFill="1" applyBorder="1" applyAlignment="1" applyProtection="1">
      <alignment horizontal="left" vertical="center" wrapText="1" indent="1"/>
      <protection/>
    </xf>
    <xf numFmtId="49" fontId="101" fillId="0" borderId="22" xfId="49" applyNumberFormat="1" applyFont="1" applyFill="1" applyBorder="1" applyAlignment="1" applyProtection="1">
      <alignment horizontal="left" vertical="center" wrapText="1"/>
      <protection/>
    </xf>
    <xf numFmtId="0" fontId="98" fillId="0" borderId="14" xfId="49" applyNumberFormat="1" applyFont="1" applyFill="1" applyBorder="1" applyAlignment="1" applyProtection="1">
      <alignment horizontal="left" vertical="center" wrapText="1" indent="2"/>
      <protection/>
    </xf>
    <xf numFmtId="49" fontId="98" fillId="0" borderId="14" xfId="73" applyNumberFormat="1" applyFont="1" applyFill="1" applyBorder="1" applyAlignment="1" applyProtection="1">
      <alignment horizontal="center" vertical="center" wrapText="1"/>
      <protection/>
    </xf>
    <xf numFmtId="0" fontId="99" fillId="0" borderId="0" xfId="73" applyFont="1" applyFill="1" applyAlignment="1" applyProtection="1">
      <alignment vertical="center" wrapText="1"/>
      <protection/>
    </xf>
    <xf numFmtId="0" fontId="7" fillId="0" borderId="0" xfId="73" applyFont="1" applyFill="1" applyAlignment="1" applyProtection="1">
      <alignment vertical="top"/>
      <protection/>
    </xf>
    <xf numFmtId="0" fontId="52" fillId="0" borderId="0" xfId="73" applyFont="1" applyFill="1" applyAlignment="1" applyProtection="1">
      <alignment horizontal="right" vertical="top" wrapText="1"/>
      <protection/>
    </xf>
    <xf numFmtId="0" fontId="7" fillId="0" borderId="27" xfId="73" applyNumberFormat="1" applyFont="1" applyFill="1" applyBorder="1" applyAlignment="1" applyProtection="1">
      <alignment vertical="center" wrapText="1"/>
      <protection/>
    </xf>
    <xf numFmtId="49" fontId="42" fillId="43" borderId="23" xfId="54" applyFont="1" applyFill="1" applyBorder="1" applyAlignment="1" applyProtection="1">
      <alignment horizontal="center" vertical="top"/>
      <protection/>
    </xf>
    <xf numFmtId="0" fontId="7" fillId="0" borderId="38" xfId="73" applyNumberFormat="1" applyFont="1" applyFill="1" applyBorder="1" applyAlignment="1" applyProtection="1">
      <alignment vertical="top" wrapText="1"/>
      <protection/>
    </xf>
    <xf numFmtId="0" fontId="0" fillId="0" borderId="0" xfId="0" applyNumberFormat="1" applyAlignment="1">
      <alignment horizontal="left" vertical="top" wrapText="1"/>
    </xf>
    <xf numFmtId="0" fontId="98" fillId="0" borderId="0" xfId="0" applyNumberFormat="1" applyFont="1" applyFill="1" applyBorder="1" applyAlignment="1" applyProtection="1">
      <alignment vertical="center"/>
      <protection/>
    </xf>
    <xf numFmtId="49" fontId="54" fillId="0" borderId="0" xfId="73" applyNumberFormat="1" applyFont="1" applyFill="1" applyAlignment="1" applyProtection="1">
      <alignment vertical="center" wrapText="1"/>
      <protection/>
    </xf>
    <xf numFmtId="0" fontId="102" fillId="7" borderId="0" xfId="73" applyFont="1" applyFill="1" applyBorder="1" applyAlignment="1" applyProtection="1">
      <alignment vertical="center" wrapText="1"/>
      <protection/>
    </xf>
    <xf numFmtId="0" fontId="54"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27" xfId="73" applyNumberFormat="1" applyFont="1" applyFill="1" applyBorder="1" applyAlignment="1" applyProtection="1">
      <alignment vertical="top" wrapText="1"/>
      <protection/>
    </xf>
    <xf numFmtId="0" fontId="7" fillId="0" borderId="0" xfId="73" applyFont="1" applyFill="1" applyAlignment="1" applyProtection="1">
      <alignment vertical="center" wrapText="1"/>
      <protection/>
    </xf>
    <xf numFmtId="49" fontId="7" fillId="0" borderId="14" xfId="73"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7" fillId="0" borderId="14" xfId="72" applyFont="1" applyBorder="1" applyAlignment="1" applyProtection="1">
      <alignment horizontal="left" vertical="center"/>
      <protection/>
    </xf>
    <xf numFmtId="49" fontId="7" fillId="0" borderId="0" xfId="54" applyNumberFormat="1" applyFont="1">
      <alignment vertical="top"/>
      <protection/>
    </xf>
    <xf numFmtId="0" fontId="7" fillId="0" borderId="0" xfId="73" applyFont="1" applyFill="1" applyBorder="1" applyAlignment="1" applyProtection="1">
      <alignment vertical="center" wrapText="1"/>
      <protection/>
    </xf>
    <xf numFmtId="0" fontId="7" fillId="38" borderId="14" xfId="72" applyNumberFormat="1" applyFont="1" applyFill="1" applyBorder="1" applyAlignment="1" applyProtection="1">
      <alignment horizontal="left" vertical="center" wrapText="1"/>
      <protection/>
    </xf>
    <xf numFmtId="0" fontId="64" fillId="0" borderId="0" xfId="73" applyFont="1" applyFill="1" applyAlignment="1" applyProtection="1">
      <alignment vertical="center" wrapText="1"/>
      <protection/>
    </xf>
    <xf numFmtId="49" fontId="70" fillId="0" borderId="0" xfId="73" applyNumberFormat="1" applyFont="1" applyFill="1" applyAlignment="1" applyProtection="1">
      <alignment vertical="center" wrapText="1"/>
      <protection/>
    </xf>
    <xf numFmtId="0" fontId="70"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4" xfId="66" applyNumberFormat="1" applyFont="1" applyFill="1" applyBorder="1" applyAlignment="1" applyProtection="1">
      <alignment horizontal="center" vertical="center" wrapText="1"/>
      <protection/>
    </xf>
    <xf numFmtId="49" fontId="76" fillId="7" borderId="0" xfId="52" applyNumberFormat="1" applyFont="1" applyFill="1" applyBorder="1" applyAlignment="1" applyProtection="1">
      <alignment horizontal="center" vertical="center" wrapText="1"/>
      <protection/>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1"/>
      <protection/>
    </xf>
    <xf numFmtId="0" fontId="7" fillId="0" borderId="14"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 fillId="0" borderId="14"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7" fillId="43" borderId="22" xfId="73" applyFont="1" applyFill="1" applyBorder="1" applyAlignment="1" applyProtection="1">
      <alignment vertical="center" wrapText="1"/>
      <protection/>
    </xf>
    <xf numFmtId="49" fontId="7" fillId="40" borderId="14" xfId="54" applyNumberFormat="1" applyFont="1" applyFill="1" applyBorder="1" applyAlignment="1" applyProtection="1">
      <alignment horizontal="center" vertical="top" wrapText="1"/>
      <protection/>
    </xf>
    <xf numFmtId="0" fontId="7" fillId="39" borderId="14" xfId="71" applyNumberFormat="1" applyFont="1" applyFill="1" applyBorder="1" applyAlignment="1" applyProtection="1">
      <alignment horizontal="left" vertical="center" wrapText="1" indent="1"/>
      <protection locked="0"/>
    </xf>
    <xf numFmtId="49" fontId="39" fillId="43" borderId="23" xfId="54" applyFont="1" applyFill="1" applyBorder="1" applyAlignment="1" applyProtection="1">
      <alignment horizontal="left" vertical="center" indent="2"/>
      <protection/>
    </xf>
    <xf numFmtId="0" fontId="54" fillId="0" borderId="0" xfId="73" applyFont="1" applyFill="1" applyAlignment="1" applyProtection="1">
      <alignment vertical="center" wrapText="1"/>
      <protection/>
    </xf>
    <xf numFmtId="0" fontId="70" fillId="0" borderId="0" xfId="73" applyFont="1" applyFill="1" applyAlignment="1" applyProtection="1">
      <alignment vertical="center"/>
      <protection/>
    </xf>
    <xf numFmtId="0" fontId="7" fillId="0" borderId="14" xfId="66" applyFont="1" applyFill="1" applyBorder="1" applyAlignment="1" applyProtection="1">
      <alignment horizontal="left" vertical="center" wrapText="1" indent="2"/>
      <protection/>
    </xf>
    <xf numFmtId="0" fontId="103" fillId="7" borderId="0" xfId="73" applyFont="1" applyFill="1" applyBorder="1" applyAlignment="1" applyProtection="1">
      <alignment horizontal="center" vertical="center" wrapText="1"/>
      <protection/>
    </xf>
    <xf numFmtId="0" fontId="54" fillId="0" borderId="0" xfId="72" applyNumberFormat="1" applyFont="1" applyFill="1" applyBorder="1" applyAlignment="1" applyProtection="1">
      <alignment vertical="center" wrapText="1"/>
      <protection/>
    </xf>
    <xf numFmtId="0" fontId="54"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4"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70"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0" fillId="0" borderId="0" xfId="0" applyFont="1" applyBorder="1"/>
    <xf numFmtId="49" fontId="70"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0"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70" fillId="0" borderId="0" xfId="0" applyFont="1"/>
    <xf numFmtId="0" fontId="70" fillId="0" borderId="0" xfId="72" applyNumberFormat="1" applyFont="1" applyFill="1" applyBorder="1" applyAlignment="1" applyProtection="1">
      <alignment vertical="center" wrapText="1"/>
      <protection/>
    </xf>
    <xf numFmtId="49" fontId="70" fillId="0" borderId="0" xfId="0" applyFont="1" applyAlignment="1">
      <alignment vertical="top"/>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0" applyFont="1" applyBorder="1"/>
    <xf numFmtId="49" fontId="70" fillId="0" borderId="0" xfId="0" applyNumberFormat="1" applyFont="1" applyAlignment="1">
      <alignment vertical="center"/>
    </xf>
    <xf numFmtId="0" fontId="70"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0" fillId="0" borderId="0" xfId="73"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0" fontId="0" fillId="42" borderId="14" xfId="66"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0" xfId="0" applyNumberFormat="1"/>
    <xf numFmtId="0" fontId="7" fillId="0" borderId="14"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4" xfId="70" applyFont="1" applyFill="1" applyBorder="1" applyAlignment="1" applyProtection="1">
      <alignment horizontal="right" vertical="top" wrapText="1"/>
      <protection/>
    </xf>
    <xf numFmtId="49" fontId="7" fillId="0" borderId="14"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70" fillId="0" borderId="0" xfId="0" applyFont="1"/>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0" fillId="0" borderId="0" xfId="0" applyFont="1" applyFill="1" applyBorder="1" applyProtection="1">
      <protection/>
    </xf>
    <xf numFmtId="49" fontId="70" fillId="0" borderId="0" xfId="0" applyFont="1" applyBorder="1"/>
    <xf numFmtId="49" fontId="70" fillId="0" borderId="0" xfId="0" applyNumberFormat="1" applyFont="1" applyBorder="1" applyAlignment="1">
      <alignment vertical="center"/>
    </xf>
    <xf numFmtId="49" fontId="70"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4" xfId="73" applyNumberFormat="1" applyFont="1" applyFill="1" applyBorder="1" applyAlignment="1" applyProtection="1">
      <alignment horizontal="left" vertical="center" wrapText="1" indent="6"/>
      <protection locked="0"/>
    </xf>
    <xf numFmtId="49" fontId="7" fillId="0" borderId="0" xfId="0" applyFont="1"/>
    <xf numFmtId="49" fontId="7" fillId="39" borderId="14" xfId="73" applyNumberFormat="1" applyFont="1" applyFill="1" applyBorder="1" applyAlignment="1" applyProtection="1">
      <alignment horizontal="left" vertical="center" wrapText="1" indent="7"/>
      <protection locked="0"/>
    </xf>
    <xf numFmtId="49" fontId="7" fillId="39" borderId="14" xfId="73" applyNumberFormat="1" applyFont="1" applyFill="1" applyBorder="1" applyAlignment="1" applyProtection="1">
      <alignment horizontal="left" vertical="center" wrapText="1" indent="4"/>
      <protection locked="0"/>
    </xf>
    <xf numFmtId="49" fontId="7" fillId="39" borderId="14" xfId="68" applyNumberFormat="1" applyFont="1" applyFill="1" applyBorder="1" applyAlignment="1" applyProtection="1">
      <alignment horizontal="left" vertical="center" wrapText="1"/>
      <protection locked="0"/>
    </xf>
    <xf numFmtId="49" fontId="7" fillId="2" borderId="14" xfId="49" applyNumberFormat="1" applyFont="1" applyFill="1" applyBorder="1" applyAlignment="1" applyProtection="1">
      <alignment horizontal="left" vertical="center" wrapText="1"/>
      <protection locked="0"/>
    </xf>
    <xf numFmtId="4" fontId="0" fillId="39" borderId="14"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70" fillId="0" borderId="0" xfId="0" applyFont="1"/>
    <xf numFmtId="165" fontId="7" fillId="39" borderId="14" xfId="49" applyNumberFormat="1" applyFont="1" applyFill="1" applyBorder="1" applyAlignment="1" applyProtection="1">
      <alignment horizontal="right" vertical="center" wrapText="1"/>
      <protection locked="0"/>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0" fillId="0" borderId="0" xfId="0" applyFont="1" applyFill="1" applyBorder="1" applyProtection="1">
      <protection/>
    </xf>
    <xf numFmtId="49" fontId="70" fillId="0" borderId="0" xfId="0" applyFont="1" applyBorder="1"/>
    <xf numFmtId="49" fontId="70" fillId="0" borderId="0" xfId="0" applyNumberFormat="1" applyFont="1" applyBorder="1" applyAlignment="1">
      <alignment vertical="center"/>
    </xf>
    <xf numFmtId="49" fontId="70" fillId="0" borderId="0" xfId="0" applyNumberFormat="1" applyFont="1" applyAlignment="1">
      <alignment vertical="center"/>
    </xf>
    <xf numFmtId="49" fontId="7" fillId="39" borderId="14" xfId="72" applyNumberFormat="1" applyFont="1" applyFill="1" applyBorder="1" applyAlignment="1" applyProtection="1">
      <alignment horizontal="left" vertical="center" wrapText="1"/>
      <protection locked="0"/>
    </xf>
    <xf numFmtId="49" fontId="7" fillId="0" borderId="14" xfId="72" applyNumberFormat="1"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0" fontId="39" fillId="0" borderId="14" xfId="0" applyNumberFormat="1" applyFont="1" applyFill="1" applyBorder="1" applyAlignment="1" applyProtection="1">
      <alignment horizontal="left" vertical="center"/>
      <protection/>
    </xf>
    <xf numFmtId="49" fontId="67" fillId="39" borderId="14" xfId="49" applyNumberFormat="1" applyFont="1" applyFill="1" applyBorder="1" applyAlignment="1" applyProtection="1">
      <alignment horizontal="left" vertical="center" wrapText="1"/>
      <protection locked="0"/>
    </xf>
    <xf numFmtId="49" fontId="0" fillId="39" borderId="14" xfId="72" applyNumberFormat="1" applyFont="1" applyFill="1" applyBorder="1" applyAlignment="1" applyProtection="1">
      <alignment horizontal="center" vertical="center" wrapText="1"/>
      <protection locked="0"/>
    </xf>
    <xf numFmtId="0" fontId="0" fillId="0" borderId="0" xfId="0" applyNumberFormat="1"/>
    <xf numFmtId="0" fontId="7" fillId="39" borderId="14" xfId="73" applyNumberFormat="1" applyFont="1" applyFill="1" applyBorder="1" applyAlignment="1" applyProtection="1">
      <alignment horizontal="left" vertical="center" wrapText="1"/>
      <protection locked="0"/>
    </xf>
    <xf numFmtId="165" fontId="7" fillId="0" borderId="14" xfId="49" applyNumberFormat="1" applyFont="1" applyFill="1" applyBorder="1" applyAlignment="1" applyProtection="1">
      <alignment horizontal="right" vertical="center" wrapText="1"/>
      <protection/>
    </xf>
    <xf numFmtId="165" fontId="7" fillId="0" borderId="14" xfId="49" applyNumberFormat="1" applyFont="1" applyFill="1" applyBorder="1" applyAlignment="1" applyProtection="1">
      <alignment vertical="center" wrapText="1"/>
      <protection/>
    </xf>
    <xf numFmtId="4" fontId="7" fillId="0" borderId="14" xfId="73" applyNumberFormat="1" applyFont="1" applyFill="1" applyBorder="1" applyAlignment="1" applyProtection="1">
      <alignment horizontal="left" vertical="center" wrapText="1"/>
      <protection/>
    </xf>
    <xf numFmtId="49" fontId="0" fillId="7" borderId="14" xfId="72" applyNumberFormat="1" applyFont="1" applyFill="1" applyBorder="1" applyAlignment="1" applyProtection="1">
      <alignment horizontal="center" vertical="center" wrapText="1"/>
      <protection/>
    </xf>
    <xf numFmtId="0" fontId="70" fillId="0" borderId="0" xfId="73" applyFont="1" applyFill="1" applyAlignment="1" applyProtection="1">
      <alignment vertical="top" wrapText="1"/>
      <protection/>
    </xf>
    <xf numFmtId="49" fontId="0" fillId="39" borderId="14" xfId="72" applyNumberFormat="1" applyFont="1" applyFill="1" applyBorder="1" applyAlignment="1" applyProtection="1">
      <alignment horizontal="center" vertical="center" wrapText="1"/>
      <protection locked="0"/>
    </xf>
    <xf numFmtId="0" fontId="0" fillId="0" borderId="0" xfId="0" applyNumberFormat="1"/>
    <xf numFmtId="0" fontId="0" fillId="0" borderId="0" xfId="0" applyNumberFormat="1" applyAlignment="1">
      <alignment vertical="center"/>
    </xf>
    <xf numFmtId="0" fontId="7" fillId="0" borderId="14" xfId="73"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14" xfId="73" applyNumberFormat="1" applyFont="1" applyFill="1" applyBorder="1" applyAlignment="1" applyProtection="1">
      <alignment horizontal="left" vertical="top" wrapText="1"/>
      <protection/>
    </xf>
    <xf numFmtId="0" fontId="7" fillId="38" borderId="14" xfId="72" applyNumberFormat="1" applyFont="1" applyFill="1" applyBorder="1" applyAlignment="1" applyProtection="1">
      <alignment horizontal="left" vertical="center" wrapText="1"/>
      <protection/>
    </xf>
    <xf numFmtId="0" fontId="0" fillId="42" borderId="14" xfId="66"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left" vertical="center" wrapText="1"/>
      <protection/>
    </xf>
    <xf numFmtId="49" fontId="0" fillId="39" borderId="14" xfId="0" applyNumberFormat="1" applyFill="1" applyBorder="1" applyAlignment="1" applyProtection="1">
      <alignment horizontal="left" vertical="center" wrapText="1"/>
      <protection locked="0"/>
    </xf>
    <xf numFmtId="0" fontId="7" fillId="0" borderId="14" xfId="72" applyNumberFormat="1" applyFont="1" applyFill="1" applyBorder="1" applyAlignment="1" applyProtection="1">
      <alignment horizontal="center" vertical="center" wrapText="1"/>
      <protection/>
    </xf>
    <xf numFmtId="14" fontId="7" fillId="38" borderId="14" xfId="72" applyNumberFormat="1" applyFont="1" applyFill="1" applyBorder="1" applyAlignment="1" applyProtection="1">
      <alignment horizontal="left" vertical="center" wrapText="1" indent="1"/>
      <protection/>
    </xf>
    <xf numFmtId="14" fontId="46" fillId="0" borderId="14" xfId="72" applyNumberFormat="1" applyFont="1" applyFill="1" applyBorder="1" applyAlignment="1" applyProtection="1">
      <alignment horizontal="center" vertical="center" wrapText="1"/>
      <protection/>
    </xf>
    <xf numFmtId="22" fontId="7" fillId="0" borderId="0" xfId="68" applyNumberFormat="1" applyFont="1" applyAlignment="1" applyProtection="1">
      <alignment horizontal="left" vertical="center" wrapText="1"/>
      <protection/>
    </xf>
    <xf numFmtId="49" fontId="0" fillId="38" borderId="14" xfId="72" applyNumberFormat="1" applyFont="1" applyFill="1" applyBorder="1" applyAlignment="1" applyProtection="1">
      <alignment horizontal="left" vertical="center" wrapText="1" indent="1"/>
      <protection/>
    </xf>
    <xf numFmtId="0" fontId="7" fillId="38" borderId="14" xfId="71" applyNumberFormat="1" applyFont="1" applyFill="1" applyBorder="1" applyAlignment="1" applyProtection="1">
      <alignment horizontal="left" vertical="center" wrapText="1" indent="1"/>
      <protection/>
    </xf>
    <xf numFmtId="0" fontId="0" fillId="2" borderId="14" xfId="49" applyNumberFormat="1" applyFont="1" applyFill="1" applyBorder="1" applyAlignment="1" applyProtection="1">
      <alignment horizontal="left" vertical="center" wrapText="1" indent="2"/>
      <protection locked="0"/>
    </xf>
    <xf numFmtId="49" fontId="67" fillId="2" borderId="22" xfId="49" applyNumberFormat="1" applyFont="1" applyFill="1" applyBorder="1" applyAlignment="1" applyProtection="1">
      <alignment horizontal="left" vertical="center" wrapText="1"/>
      <protection locked="0"/>
    </xf>
    <xf numFmtId="49" fontId="0" fillId="39" borderId="14" xfId="71" applyNumberFormat="1" applyFont="1" applyFill="1" applyBorder="1" applyAlignment="1" applyProtection="1">
      <alignment horizontal="center" vertical="center" wrapText="1"/>
      <protection locked="0"/>
    </xf>
    <xf numFmtId="49" fontId="34" fillId="0" borderId="14" xfId="52" applyNumberFormat="1" applyFont="1" applyFill="1" applyBorder="1" applyAlignment="1" applyProtection="1">
      <alignment horizontal="center" vertical="center" wrapText="1"/>
      <protection/>
    </xf>
    <xf numFmtId="49" fontId="7" fillId="38" borderId="25" xfId="72" applyNumberFormat="1" applyFont="1" applyFill="1" applyBorder="1" applyAlignment="1" applyProtection="1">
      <alignment horizontal="center" vertical="center" wrapText="1"/>
      <protection/>
    </xf>
    <xf numFmtId="49" fontId="0" fillId="38" borderId="14" xfId="0" applyNumberFormat="1" applyFill="1" applyBorder="1" applyAlignment="1" applyProtection="1">
      <alignment horizontal="left" vertical="center" wrapText="1"/>
      <protection/>
    </xf>
    <xf numFmtId="49" fontId="0" fillId="42" borderId="43" xfId="0" applyFont="1" applyFill="1" applyBorder="1" applyAlignment="1">
      <alignment horizontal="center" vertical="center"/>
    </xf>
    <xf numFmtId="0" fontId="0" fillId="0" borderId="0" xfId="0" applyNumberFormat="1"/>
    <xf numFmtId="0" fontId="19" fillId="0" borderId="0" xfId="41" applyFont="1" applyFill="1" applyBorder="1" applyAlignment="1" applyProtection="1">
      <alignment horizontal="left" vertical="top" wrapText="1"/>
      <protection/>
    </xf>
    <xf numFmtId="49" fontId="67" fillId="0" borderId="0" xfId="49" applyNumberFormat="1" applyFont="1" applyBorder="1" applyProtection="1">
      <protection/>
    </xf>
    <xf numFmtId="49" fontId="0" fillId="0" borderId="0" xfId="0" applyBorder="1"/>
    <xf numFmtId="0" fontId="15" fillId="7" borderId="0" xfId="62" applyNumberFormat="1" applyFont="1" applyFill="1" applyBorder="1" applyAlignment="1">
      <alignment horizontal="justify" vertical="top" wrapText="1"/>
      <protection/>
    </xf>
    <xf numFmtId="49" fontId="67" fillId="0" borderId="0" xfId="49" applyNumberFormat="1" applyBorder="1" applyAlignment="1" applyProtection="1">
      <alignment vertical="center"/>
      <protection/>
    </xf>
    <xf numFmtId="0" fontId="19" fillId="0" borderId="0" xfId="41" applyFont="1" applyFill="1" applyBorder="1" applyAlignment="1" applyProtection="1">
      <alignment horizontal="right" vertical="top" wrapText="1" indent="1"/>
      <protection/>
    </xf>
    <xf numFmtId="0" fontId="19" fillId="0" borderId="0" xfId="41" applyFont="1" applyFill="1" applyBorder="1" applyAlignment="1" applyProtection="1">
      <alignment horizontal="right" vertical="top" wrapText="1"/>
      <protection/>
    </xf>
    <xf numFmtId="49" fontId="15" fillId="7" borderId="0" xfId="62" applyFont="1" applyFill="1" applyBorder="1" applyAlignment="1">
      <alignment horizontal="left" wrapText="1"/>
      <protection/>
    </xf>
    <xf numFmtId="49" fontId="15" fillId="7" borderId="0" xfId="62" applyFont="1" applyFill="1" applyBorder="1" applyAlignment="1">
      <alignment horizontal="justify" vertical="justify" wrapText="1"/>
      <protection/>
    </xf>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0" fontId="19" fillId="3" borderId="44" xfId="47" applyNumberFormat="1" applyFont="1" applyFill="1" applyBorder="1" applyAlignment="1" applyProtection="1">
      <alignment horizontal="left" vertical="center" wrapText="1" indent="1"/>
      <protection/>
    </xf>
    <xf numFmtId="0" fontId="19" fillId="3" borderId="45"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6"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6"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167" fontId="7" fillId="0" borderId="22" xfId="73" applyNumberFormat="1" applyFont="1" applyFill="1" applyBorder="1" applyAlignment="1" applyProtection="1">
      <alignment horizontal="center" vertical="center" wrapText="1"/>
      <protection/>
    </xf>
    <xf numFmtId="167" fontId="7" fillId="0" borderId="21" xfId="73" applyNumberFormat="1" applyFont="1" applyFill="1" applyBorder="1" applyAlignment="1" applyProtection="1">
      <alignment horizontal="center" vertical="center" wrapText="1"/>
      <protection/>
    </xf>
    <xf numFmtId="167" fontId="7" fillId="0" borderId="14"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4"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7" fillId="0" borderId="14" xfId="73" applyFont="1" applyFill="1" applyBorder="1" applyAlignment="1" applyProtection="1">
      <alignment horizontal="center" vertical="center" wrapText="1"/>
      <protection/>
    </xf>
    <xf numFmtId="4" fontId="7" fillId="0" borderId="14" xfId="53" applyFont="1" applyFill="1" applyBorder="1" applyAlignment="1" applyProtection="1">
      <alignment horizontal="center" vertical="center" wrapText="1"/>
      <protection/>
    </xf>
    <xf numFmtId="14" fontId="7" fillId="38" borderId="27" xfId="72" applyNumberFormat="1" applyFont="1" applyFill="1" applyBorder="1" applyAlignment="1" applyProtection="1">
      <alignment horizontal="left" vertical="center" wrapText="1" indent="1"/>
      <protection/>
    </xf>
    <xf numFmtId="14" fontId="7" fillId="38" borderId="39"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center" vertical="center" wrapText="1"/>
      <protection/>
    </xf>
    <xf numFmtId="0" fontId="98" fillId="0" borderId="0" xfId="0" applyNumberFormat="1" applyFont="1" applyFill="1" applyBorder="1" applyAlignment="1">
      <alignment horizontal="right" vertical="center"/>
    </xf>
    <xf numFmtId="0" fontId="98" fillId="0" borderId="0" xfId="0" applyNumberFormat="1" applyFont="1" applyFill="1" applyBorder="1" applyAlignment="1" applyProtection="1">
      <alignment horizontal="center" vertical="center"/>
      <protection/>
    </xf>
    <xf numFmtId="0" fontId="54" fillId="0" borderId="42" xfId="51" applyFont="1" applyFill="1" applyBorder="1" applyAlignment="1" applyProtection="1">
      <alignment horizontal="left" vertical="center" wrapText="1" indent="1"/>
      <protection/>
    </xf>
    <xf numFmtId="0" fontId="54" fillId="0" borderId="39" xfId="51" applyFont="1" applyFill="1" applyBorder="1" applyAlignment="1" applyProtection="1">
      <alignment horizontal="left" vertical="center" wrapText="1" indent="1"/>
      <protection/>
    </xf>
    <xf numFmtId="0" fontId="54" fillId="0" borderId="35" xfId="51" applyFont="1" applyFill="1" applyBorder="1" applyAlignment="1" applyProtection="1">
      <alignment horizontal="left" vertical="center" wrapText="1" indent="1"/>
      <protection/>
    </xf>
    <xf numFmtId="0" fontId="54" fillId="0" borderId="0" xfId="66" applyFont="1" applyFill="1" applyBorder="1" applyAlignment="1" applyProtection="1">
      <alignment horizontal="right" vertical="center" wrapText="1"/>
      <protection/>
    </xf>
    <xf numFmtId="0" fontId="54" fillId="0" borderId="24" xfId="66" applyFont="1" applyFill="1" applyBorder="1" applyAlignment="1" applyProtection="1">
      <alignment horizontal="right" vertical="center" wrapText="1"/>
      <protection/>
    </xf>
    <xf numFmtId="0" fontId="7" fillId="0" borderId="14" xfId="66" applyFont="1" applyFill="1" applyBorder="1" applyAlignment="1" applyProtection="1">
      <alignment horizontal="right" vertical="center" wrapText="1"/>
      <protection/>
    </xf>
    <xf numFmtId="49" fontId="30" fillId="7" borderId="24" xfId="52" applyNumberFormat="1" applyFont="1" applyFill="1" applyBorder="1" applyAlignment="1" applyProtection="1">
      <alignment horizontal="center" vertical="center" wrapText="1"/>
      <protection/>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0" fillId="0" borderId="14" xfId="0" applyNumberFormat="1" applyBorder="1" applyAlignment="1">
      <alignment horizontal="center" vertical="center" wrapText="1"/>
    </xf>
    <xf numFmtId="0" fontId="0" fillId="0" borderId="14" xfId="0" applyNumberFormat="1" applyBorder="1" applyAlignment="1">
      <alignment horizontal="center" vertical="center"/>
    </xf>
    <xf numFmtId="49" fontId="0" fillId="0" borderId="14" xfId="0" applyBorder="1"/>
    <xf numFmtId="49" fontId="7" fillId="38" borderId="27" xfId="52" applyNumberFormat="1" applyFont="1" applyFill="1" applyBorder="1" applyAlignment="1" applyProtection="1">
      <alignment horizontal="left" vertical="center" wrapText="1"/>
      <protection/>
    </xf>
    <xf numFmtId="49" fontId="7" fillId="38" borderId="39" xfId="52" applyNumberFormat="1" applyFont="1" applyFill="1" applyBorder="1" applyAlignment="1" applyProtection="1">
      <alignment horizontal="left" vertical="center" wrapText="1"/>
      <protection/>
    </xf>
    <xf numFmtId="49" fontId="7" fillId="38" borderId="38" xfId="52"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7" fillId="38" borderId="27" xfId="52" applyNumberFormat="1" applyFont="1" applyFill="1" applyBorder="1" applyAlignment="1" applyProtection="1">
      <alignment horizontal="left" vertical="center" wrapText="1"/>
      <protection/>
    </xf>
    <xf numFmtId="0" fontId="7" fillId="38" borderId="39" xfId="52" applyNumberFormat="1" applyFont="1" applyFill="1" applyBorder="1" applyAlignment="1" applyProtection="1">
      <alignment horizontal="left" vertical="center" wrapText="1"/>
      <protection/>
    </xf>
    <xf numFmtId="49" fontId="0" fillId="38" borderId="39" xfId="0" applyFill="1" applyBorder="1" applyAlignment="1" applyProtection="1">
      <alignment horizontal="left" vertical="top"/>
      <protection/>
    </xf>
    <xf numFmtId="49" fontId="0" fillId="38" borderId="38" xfId="0" applyFill="1" applyBorder="1" applyAlignment="1" applyProtection="1">
      <alignment horizontal="left" vertical="top"/>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4" xfId="72" applyNumberFormat="1" applyFont="1" applyFill="1" applyBorder="1" applyAlignment="1" applyProtection="1">
      <alignment horizontal="center" vertical="center" wrapText="1"/>
      <protection/>
    </xf>
    <xf numFmtId="49" fontId="0" fillId="38" borderId="14" xfId="0" applyFill="1" applyBorder="1" applyProtection="1">
      <protection/>
    </xf>
    <xf numFmtId="49" fontId="7" fillId="0" borderId="14" xfId="52" applyNumberFormat="1" applyFont="1" applyFill="1" applyBorder="1" applyAlignment="1" applyProtection="1">
      <alignment horizontal="center" vertical="center" wrapText="1"/>
      <protection/>
    </xf>
    <xf numFmtId="49" fontId="0" fillId="38" borderId="14" xfId="0" applyNumberFormat="1" applyFill="1" applyBorder="1" applyAlignment="1" applyProtection="1">
      <alignment horizontal="left" vertical="center" wrapText="1"/>
      <protection/>
    </xf>
    <xf numFmtId="49" fontId="7" fillId="38" borderId="14" xfId="72" applyNumberFormat="1" applyFont="1" applyFill="1" applyBorder="1" applyAlignment="1" applyProtection="1">
      <alignment horizontal="center" vertical="center" wrapText="1"/>
      <protection/>
    </xf>
    <xf numFmtId="0" fontId="0" fillId="38" borderId="14" xfId="0" applyNumberFormat="1" applyFill="1" applyBorder="1" applyAlignment="1" applyProtection="1">
      <alignment horizontal="left" vertical="center" wrapText="1"/>
      <protection/>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4"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14" xfId="73" applyNumberFormat="1" applyFont="1" applyFill="1" applyBorder="1" applyAlignment="1" applyProtection="1">
      <alignment horizontal="left" vertical="top" wrapText="1"/>
      <protection/>
    </xf>
    <xf numFmtId="0" fontId="70" fillId="0" borderId="0" xfId="73" applyFont="1" applyFill="1" applyBorder="1" applyAlignment="1" applyProtection="1">
      <alignment horizontal="center" vertical="center" wrapText="1"/>
      <protection/>
    </xf>
    <xf numFmtId="4" fontId="7" fillId="38" borderId="14" xfId="49" applyNumberFormat="1" applyFont="1" applyFill="1" applyBorder="1" applyAlignment="1" applyProtection="1">
      <alignment horizontal="left" vertical="center" wrapText="1"/>
      <protection/>
    </xf>
    <xf numFmtId="0" fontId="7" fillId="39" borderId="14"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4" xfId="72" applyNumberFormat="1" applyFont="1" applyFill="1" applyBorder="1" applyAlignment="1" applyProtection="1">
      <alignment horizontal="center" vertical="center" wrapText="1"/>
      <protection locked="0"/>
    </xf>
    <xf numFmtId="49" fontId="7" fillId="41" borderId="14" xfId="72" applyNumberFormat="1"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7" fillId="38" borderId="14"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4" xfId="73" applyFont="1" applyFill="1" applyBorder="1" applyAlignment="1" applyProtection="1">
      <alignment horizontal="center" vertical="center" wrapText="1"/>
      <protection/>
    </xf>
    <xf numFmtId="0" fontId="0" fillId="7" borderId="22" xfId="121" applyNumberFormat="1" applyFont="1" applyFill="1" applyBorder="1" applyAlignment="1" applyProtection="1">
      <alignment horizontal="center" vertical="center" wrapText="1"/>
      <protection/>
    </xf>
    <xf numFmtId="0" fontId="0" fillId="7" borderId="23" xfId="121" applyNumberFormat="1" applyFont="1" applyFill="1" applyBorder="1" applyAlignment="1" applyProtection="1">
      <alignment horizontal="center" vertical="center" wrapText="1"/>
      <protection/>
    </xf>
    <xf numFmtId="0" fontId="0" fillId="7" borderId="21" xfId="121"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left" vertical="center" wrapText="1" indent="1"/>
      <protection/>
    </xf>
    <xf numFmtId="49" fontId="67" fillId="39" borderId="22" xfId="49" applyNumberFormat="1" applyFont="1" applyFill="1" applyBorder="1" applyAlignment="1" applyProtection="1">
      <alignment horizontal="left" vertical="center" wrapText="1" indent="1"/>
      <protection locked="0"/>
    </xf>
    <xf numFmtId="49" fontId="67" fillId="39" borderId="23" xfId="49" applyNumberFormat="1" applyFont="1" applyFill="1" applyBorder="1" applyAlignment="1" applyProtection="1">
      <alignment horizontal="left" vertical="center" wrapText="1" indent="1"/>
      <protection locked="0"/>
    </xf>
    <xf numFmtId="49" fontId="67" fillId="39" borderId="21" xfId="49" applyNumberFormat="1" applyFont="1" applyFill="1" applyBorder="1" applyAlignment="1" applyProtection="1">
      <alignment horizontal="left" vertical="center" wrapText="1" indent="1"/>
      <protection locked="0"/>
    </xf>
    <xf numFmtId="49" fontId="39" fillId="43" borderId="14"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49" fontId="0" fillId="39" borderId="14" xfId="72" applyNumberFormat="1" applyFont="1" applyFill="1" applyBorder="1" applyAlignment="1" applyProtection="1">
      <alignment horizontal="center" vertical="center" wrapText="1"/>
      <protection locked="0"/>
    </xf>
    <xf numFmtId="0" fontId="30" fillId="7" borderId="23" xfId="52" applyNumberFormat="1"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7" fillId="38" borderId="22" xfId="72" applyNumberFormat="1" applyFont="1" applyFill="1" applyBorder="1" applyAlignment="1" applyProtection="1">
      <alignment horizontal="left" vertical="center" wrapText="1" indent="1"/>
      <protection/>
    </xf>
    <xf numFmtId="0" fontId="7" fillId="38" borderId="23" xfId="72" applyNumberFormat="1" applyFont="1" applyFill="1" applyBorder="1" applyAlignment="1" applyProtection="1">
      <alignment horizontal="left" vertical="center" wrapText="1" indent="1"/>
      <protection/>
    </xf>
    <xf numFmtId="0" fontId="7" fillId="38" borderId="21" xfId="72" applyNumberFormat="1" applyFont="1" applyFill="1" applyBorder="1" applyAlignment="1" applyProtection="1">
      <alignment horizontal="left" vertical="center" wrapText="1" indent="1"/>
      <protection/>
    </xf>
    <xf numFmtId="0" fontId="7" fillId="0" borderId="30"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4" xfId="66" applyFont="1" applyFill="1" applyBorder="1" applyAlignment="1" applyProtection="1">
      <alignment horizontal="center" vertical="center" wrapText="1"/>
      <protection/>
    </xf>
    <xf numFmtId="0" fontId="7" fillId="42" borderId="14" xfId="64"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4" xfId="66" applyNumberFormat="1" applyFont="1" applyFill="1" applyBorder="1" applyAlignment="1" applyProtection="1">
      <alignment horizontal="left" vertical="center" wrapText="1"/>
      <protection/>
    </xf>
    <xf numFmtId="0" fontId="7" fillId="38" borderId="14" xfId="73" applyNumberFormat="1" applyFont="1" applyFill="1" applyBorder="1" applyAlignment="1" applyProtection="1">
      <alignment horizontal="left" vertical="center" wrapText="1"/>
      <protection/>
    </xf>
    <xf numFmtId="0" fontId="7" fillId="0" borderId="27"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7" fillId="7" borderId="14" xfId="73" applyNumberFormat="1" applyFont="1" applyFill="1" applyBorder="1" applyAlignment="1" applyProtection="1">
      <alignment horizontal="left" vertical="center" wrapText="1"/>
      <protection/>
    </xf>
    <xf numFmtId="49" fontId="7" fillId="2" borderId="14" xfId="73" applyNumberFormat="1" applyFont="1" applyFill="1" applyBorder="1" applyAlignment="1" applyProtection="1">
      <alignment horizontal="left" vertical="center" wrapText="1" indent="4"/>
      <protection locked="0"/>
    </xf>
    <xf numFmtId="0" fontId="0" fillId="7" borderId="14" xfId="121" applyNumberFormat="1"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4" xfId="73" applyNumberFormat="1" applyFont="1" applyFill="1" applyBorder="1" applyAlignment="1" applyProtection="1">
      <alignment horizontal="center" vertical="center" wrapText="1"/>
      <protection/>
    </xf>
    <xf numFmtId="0" fontId="7" fillId="0" borderId="39" xfId="73" applyNumberFormat="1" applyFont="1" applyFill="1" applyBorder="1" applyAlignment="1" applyProtection="1">
      <alignment horizontal="left" vertical="center" wrapText="1"/>
      <protection/>
    </xf>
    <xf numFmtId="0" fontId="34" fillId="0" borderId="14" xfId="73" applyFont="1" applyFill="1" applyBorder="1" applyAlignment="1" applyProtection="1">
      <alignment horizontal="center" vertical="center" wrapText="1"/>
      <protection/>
    </xf>
    <xf numFmtId="0" fontId="7" fillId="7" borderId="14" xfId="73" applyFont="1" applyFill="1" applyBorder="1" applyAlignment="1" applyProtection="1">
      <alignment horizontal="center" vertical="center"/>
      <protection/>
    </xf>
    <xf numFmtId="0" fontId="0" fillId="0" borderId="14" xfId="73" applyFont="1" applyFill="1" applyBorder="1" applyAlignment="1" applyProtection="1">
      <alignment horizontal="left" vertical="center" wrapText="1"/>
      <protection/>
    </xf>
    <xf numFmtId="0" fontId="0" fillId="0" borderId="14" xfId="73" applyFont="1" applyFill="1" applyBorder="1" applyAlignment="1" applyProtection="1">
      <alignment horizontal="left" vertical="center" wrapText="1" indent="1"/>
      <protection/>
    </xf>
    <xf numFmtId="0" fontId="0" fillId="0" borderId="14" xfId="73" applyFont="1" applyFill="1" applyBorder="1" applyAlignment="1" applyProtection="1">
      <alignment horizontal="left"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4"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14" fontId="7" fillId="38" borderId="14" xfId="72" applyNumberFormat="1" applyFont="1" applyFill="1" applyBorder="1" applyAlignment="1" applyProtection="1">
      <alignment horizontal="left" vertical="center" wrapText="1" inden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4" xfId="72" applyNumberFormat="1" applyFont="1" applyFill="1" applyBorder="1" applyAlignment="1" applyProtection="1">
      <alignment horizontal="center"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0" fontId="7" fillId="0" borderId="14" xfId="72" applyNumberFormat="1" applyFont="1" applyFill="1" applyBorder="1" applyAlignment="1" applyProtection="1">
      <alignment horizontal="left" vertical="center" wrapText="1"/>
      <protection/>
    </xf>
    <xf numFmtId="0" fontId="7" fillId="41" borderId="14" xfId="72" applyNumberFormat="1" applyFont="1" applyFill="1" applyBorder="1" applyAlignment="1" applyProtection="1">
      <alignment horizontal="center" vertical="center" wrapText="1"/>
      <protection/>
    </xf>
    <xf numFmtId="0" fontId="7" fillId="0" borderId="14"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49" fontId="0" fillId="39" borderId="14" xfId="0" applyNumberFormat="1" applyFill="1" applyBorder="1" applyAlignment="1" applyProtection="1">
      <alignment horizontal="left" vertical="center" wrapText="1"/>
      <protection locked="0"/>
    </xf>
    <xf numFmtId="0" fontId="0" fillId="0" borderId="14" xfId="0" applyNumberFormat="1" applyFill="1" applyBorder="1" applyAlignment="1" applyProtection="1">
      <alignment horizontal="center" vertical="center"/>
      <protection/>
    </xf>
    <xf numFmtId="49" fontId="7" fillId="2" borderId="14" xfId="52" applyNumberFormat="1" applyFont="1" applyFill="1" applyBorder="1" applyAlignment="1" applyProtection="1">
      <alignment horizontal="left" vertical="center" wrapText="1"/>
      <protection locked="0"/>
    </xf>
    <xf numFmtId="49" fontId="0" fillId="2" borderId="14" xfId="0" applyFill="1" applyBorder="1" applyAlignment="1" applyProtection="1">
      <alignment horizontal="left" vertical="top"/>
      <protection locked="0"/>
    </xf>
    <xf numFmtId="0" fontId="0" fillId="7" borderId="14" xfId="56" applyNumberFormat="1" applyFont="1" applyFill="1" applyBorder="1" applyAlignment="1" applyProtection="1">
      <alignment horizontal="center" vertical="center" wrapText="1"/>
      <protection/>
    </xf>
    <xf numFmtId="0" fontId="0" fillId="39" borderId="14" xfId="0" applyNumberFormat="1" applyFill="1" applyBorder="1" applyAlignment="1" applyProtection="1">
      <alignment horizontal="left" vertical="center" wrapText="1"/>
      <protection locked="0"/>
    </xf>
    <xf numFmtId="0" fontId="7" fillId="39" borderId="14" xfId="52" applyNumberFormat="1" applyFont="1" applyFill="1" applyBorder="1" applyAlignment="1" applyProtection="1">
      <alignment horizontal="left" vertical="center" wrapText="1"/>
      <protection locked="0"/>
    </xf>
    <xf numFmtId="49" fontId="0" fillId="0" borderId="14" xfId="0" applyBorder="1" applyAlignment="1">
      <alignment horizontal="left" vertical="top"/>
    </xf>
    <xf numFmtId="0" fontId="7" fillId="41" borderId="14" xfId="72" applyNumberFormat="1" applyFont="1" applyFill="1" applyBorder="1" applyAlignment="1" applyProtection="1">
      <alignment horizontal="left" vertical="center" wrapText="1"/>
      <protection/>
    </xf>
    <xf numFmtId="49" fontId="0" fillId="41" borderId="14" xfId="0" applyFill="1" applyBorder="1" applyAlignment="1" applyProtection="1">
      <alignment horizontal="left" vertical="top"/>
      <protection/>
    </xf>
    <xf numFmtId="0" fontId="7" fillId="0" borderId="14" xfId="52"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7" fillId="0" borderId="14" xfId="73" applyNumberFormat="1" applyFont="1" applyFill="1" applyBorder="1" applyAlignment="1" applyProtection="1">
      <alignment horizontal="left" vertical="center" wrapText="1"/>
      <protection/>
    </xf>
    <xf numFmtId="0" fontId="9" fillId="40" borderId="14" xfId="0" applyNumberFormat="1" applyFont="1" applyFill="1" applyBorder="1" applyAlignment="1" applyProtection="1">
      <alignment horizontal="center" vertical="center" wrapText="1"/>
      <protection/>
    </xf>
  </cellXfs>
  <cellStyles count="129">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Обычный 14 5" xfId="115"/>
    <cellStyle name="Comma" xfId="116"/>
    <cellStyle name="Comma [0]" xfId="117"/>
    <cellStyle name="Currency" xfId="118"/>
    <cellStyle name="Currency [0]" xfId="119"/>
    <cellStyle name="Percent" xfId="120"/>
    <cellStyle name="Обычный 14 6" xfId="121"/>
    <cellStyle name="Cells 2" xfId="122"/>
    <cellStyle name="Гиперссылка 2" xfId="123"/>
    <cellStyle name="Гиперссылка 4" xfId="124"/>
    <cellStyle name="Обычный 12" xfId="125"/>
    <cellStyle name="Обычный 2 10 2" xfId="126"/>
    <cellStyle name="Обычный 2 3" xfId="127"/>
    <cellStyle name="Обычный 2 4" xfId="128"/>
    <cellStyle name="Обычный 5" xfId="129"/>
    <cellStyle name="Обычный 14 2" xfId="130"/>
    <cellStyle name="Обычный 14 3" xfId="131"/>
    <cellStyle name="Обычный 14 4" xfId="132"/>
    <cellStyle name="Обычный 14 7" xfId="133"/>
    <cellStyle name="Обычный 12 3" xfId="134"/>
    <cellStyle name="Обычный 14 2 2" xfId="135"/>
    <cellStyle name="Обычный 14 3 2" xfId="136"/>
    <cellStyle name="Обычный 14 4 2" xfId="137"/>
    <cellStyle name="Гиперссылка 5" xfId="138"/>
    <cellStyle name="Границы" xfId="139"/>
    <cellStyle name="Обычный 3 4" xfId="140"/>
    <cellStyle name="Обычный 14 8" xfId="141"/>
    <cellStyle name="Обычный 14 9" xfId="142"/>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styleSheet>
</file>

<file path=xl/_rels/workbook.xml.rels><?xml version="1.0" encoding="UTF-8" standalone="yes"?><Relationships xmlns="http://schemas.openxmlformats.org/package/2006/relationships"><Relationship Id="rId79" Type="http://schemas.openxmlformats.org/officeDocument/2006/relationships/worksheet" Target="worksheets/sheet78.xml" /><Relationship Id="rId3" Type="http://schemas.openxmlformats.org/officeDocument/2006/relationships/worksheet" Target="worksheets/sheet2.xml" /><Relationship Id="rId64" Type="http://schemas.openxmlformats.org/officeDocument/2006/relationships/worksheet" Target="worksheets/sheet63.xml" /><Relationship Id="rId68" Type="http://schemas.openxmlformats.org/officeDocument/2006/relationships/worksheet" Target="worksheets/sheet67.xml" /><Relationship Id="rId75" Type="http://schemas.openxmlformats.org/officeDocument/2006/relationships/worksheet" Target="worksheets/sheet74.xml" /><Relationship Id="rId65" Type="http://schemas.openxmlformats.org/officeDocument/2006/relationships/worksheet" Target="worksheets/sheet64.xml" /><Relationship Id="rId80" Type="http://schemas.openxmlformats.org/officeDocument/2006/relationships/styles" Target="styles.xml" /><Relationship Id="rId48" Type="http://schemas.openxmlformats.org/officeDocument/2006/relationships/worksheet" Target="worksheets/sheet47.xml" /><Relationship Id="rId49" Type="http://schemas.openxmlformats.org/officeDocument/2006/relationships/worksheet" Target="worksheets/sheet48.xml" /><Relationship Id="rId44" Type="http://schemas.openxmlformats.org/officeDocument/2006/relationships/worksheet" Target="worksheets/sheet43.xml" /><Relationship Id="rId45" Type="http://schemas.openxmlformats.org/officeDocument/2006/relationships/worksheet" Target="worksheets/sheet44.xml" /><Relationship Id="rId46" Type="http://schemas.openxmlformats.org/officeDocument/2006/relationships/worksheet" Target="worksheets/sheet45.xml" /><Relationship Id="rId47" Type="http://schemas.openxmlformats.org/officeDocument/2006/relationships/worksheet" Target="worksheets/sheet46.xml" /><Relationship Id="rId40" Type="http://schemas.openxmlformats.org/officeDocument/2006/relationships/worksheet" Target="worksheets/sheet39.xml" /><Relationship Id="rId41" Type="http://schemas.openxmlformats.org/officeDocument/2006/relationships/worksheet" Target="worksheets/sheet40.xml" /><Relationship Id="rId42" Type="http://schemas.openxmlformats.org/officeDocument/2006/relationships/worksheet" Target="worksheets/sheet41.xml" /><Relationship Id="rId43" Type="http://schemas.openxmlformats.org/officeDocument/2006/relationships/worksheet" Target="worksheets/sheet42.xml" /><Relationship Id="rId28" Type="http://schemas.openxmlformats.org/officeDocument/2006/relationships/worksheet" Target="worksheets/sheet27.xml" /><Relationship Id="rId29" Type="http://schemas.openxmlformats.org/officeDocument/2006/relationships/worksheet" Target="worksheets/sheet28.xml" /><Relationship Id="rId81" Type="http://schemas.openxmlformats.org/officeDocument/2006/relationships/sharedStrings" Target="sharedStrings.xml" /><Relationship Id="rId82" Type="http://schemas.openxmlformats.org/officeDocument/2006/relationships/calcChain" Target="calcChain.xml" /><Relationship Id="rId24" Type="http://schemas.openxmlformats.org/officeDocument/2006/relationships/worksheet" Target="worksheets/sheet23.xml" /><Relationship Id="rId25" Type="http://schemas.openxmlformats.org/officeDocument/2006/relationships/worksheet" Target="worksheets/sheet24.xml" /><Relationship Id="rId26" Type="http://schemas.openxmlformats.org/officeDocument/2006/relationships/worksheet" Target="worksheets/sheet25.xml" /><Relationship Id="rId27" Type="http://schemas.openxmlformats.org/officeDocument/2006/relationships/worksheet" Target="worksheets/sheet26.xml" /><Relationship Id="rId20" Type="http://schemas.openxmlformats.org/officeDocument/2006/relationships/worksheet" Target="worksheets/sheet19.xml" /><Relationship Id="rId21" Type="http://schemas.openxmlformats.org/officeDocument/2006/relationships/worksheet" Target="worksheets/sheet20.xml" /><Relationship Id="rId22" Type="http://schemas.openxmlformats.org/officeDocument/2006/relationships/worksheet" Target="worksheets/sheet21.xml" /><Relationship Id="rId23" Type="http://schemas.openxmlformats.org/officeDocument/2006/relationships/worksheet" Target="worksheets/sheet22.xml" /><Relationship Id="rId66" Type="http://schemas.openxmlformats.org/officeDocument/2006/relationships/worksheet" Target="worksheets/sheet65.xml" /><Relationship Id="rId67" Type="http://schemas.openxmlformats.org/officeDocument/2006/relationships/worksheet" Target="worksheets/sheet66.xml" /><Relationship Id="rId60" Type="http://schemas.openxmlformats.org/officeDocument/2006/relationships/worksheet" Target="worksheets/sheet59.xml" /><Relationship Id="rId61" Type="http://schemas.openxmlformats.org/officeDocument/2006/relationships/worksheet" Target="worksheets/sheet60.xml" /><Relationship Id="rId62" Type="http://schemas.openxmlformats.org/officeDocument/2006/relationships/worksheet" Target="worksheets/sheet61.xml" /><Relationship Id="rId63" Type="http://schemas.openxmlformats.org/officeDocument/2006/relationships/worksheet" Target="worksheets/sheet62.xml" /><Relationship Id="rId7" Type="http://schemas.openxmlformats.org/officeDocument/2006/relationships/worksheet" Target="worksheets/sheet6.xml" /><Relationship Id="rId1" Type="http://schemas.openxmlformats.org/officeDocument/2006/relationships/theme" Target="theme/theme1.xml" /><Relationship Id="rId13" Type="http://schemas.openxmlformats.org/officeDocument/2006/relationships/worksheet" Target="worksheets/sheet12.xml" /><Relationship Id="rId5" Type="http://schemas.openxmlformats.org/officeDocument/2006/relationships/worksheet" Target="worksheets/sheet4.xml" /><Relationship Id="rId9" Type="http://schemas.openxmlformats.org/officeDocument/2006/relationships/worksheet" Target="worksheets/sheet8.xml" /><Relationship Id="rId78" Type="http://schemas.openxmlformats.org/officeDocument/2006/relationships/worksheet" Target="worksheets/sheet77.xml" /><Relationship Id="rId38" Type="http://schemas.openxmlformats.org/officeDocument/2006/relationships/worksheet" Target="worksheets/sheet37.xml" /><Relationship Id="rId39" Type="http://schemas.openxmlformats.org/officeDocument/2006/relationships/worksheet" Target="worksheets/sheet38.xml" /><Relationship Id="rId34" Type="http://schemas.openxmlformats.org/officeDocument/2006/relationships/worksheet" Target="worksheets/sheet33.xml" /><Relationship Id="rId35" Type="http://schemas.openxmlformats.org/officeDocument/2006/relationships/worksheet" Target="worksheets/sheet34.xml" /><Relationship Id="rId36" Type="http://schemas.openxmlformats.org/officeDocument/2006/relationships/worksheet" Target="worksheets/sheet35.xml" /><Relationship Id="rId37" Type="http://schemas.openxmlformats.org/officeDocument/2006/relationships/worksheet" Target="worksheets/sheet36.xml" /><Relationship Id="rId30" Type="http://schemas.openxmlformats.org/officeDocument/2006/relationships/worksheet" Target="worksheets/sheet29.xml" /><Relationship Id="rId31" Type="http://schemas.openxmlformats.org/officeDocument/2006/relationships/worksheet" Target="worksheets/sheet30.xml" /><Relationship Id="rId32" Type="http://schemas.openxmlformats.org/officeDocument/2006/relationships/worksheet" Target="worksheets/sheet31.xml" /><Relationship Id="rId33" Type="http://schemas.openxmlformats.org/officeDocument/2006/relationships/worksheet" Target="worksheets/sheet32.xml" /><Relationship Id="rId74" Type="http://schemas.openxmlformats.org/officeDocument/2006/relationships/worksheet" Target="worksheets/sheet73.xml" /><Relationship Id="rId77" Type="http://schemas.openxmlformats.org/officeDocument/2006/relationships/worksheet" Target="worksheets/sheet76.xml" /><Relationship Id="rId70" Type="http://schemas.openxmlformats.org/officeDocument/2006/relationships/worksheet" Target="worksheets/sheet69.xml" /><Relationship Id="rId69" Type="http://schemas.openxmlformats.org/officeDocument/2006/relationships/worksheet" Target="worksheets/sheet68.xml" /><Relationship Id="rId72" Type="http://schemas.openxmlformats.org/officeDocument/2006/relationships/worksheet" Target="worksheets/sheet71.xml" /><Relationship Id="rId73" Type="http://schemas.openxmlformats.org/officeDocument/2006/relationships/worksheet" Target="worksheets/sheet72.xml" /><Relationship Id="rId76" Type="http://schemas.openxmlformats.org/officeDocument/2006/relationships/worksheet" Target="worksheets/sheet75.xml" /><Relationship Id="rId18" Type="http://schemas.openxmlformats.org/officeDocument/2006/relationships/worksheet" Target="worksheets/sheet17.xml" /><Relationship Id="rId19" Type="http://schemas.openxmlformats.org/officeDocument/2006/relationships/worksheet" Target="worksheets/sheet18.xml" /><Relationship Id="rId14" Type="http://schemas.openxmlformats.org/officeDocument/2006/relationships/worksheet" Target="worksheets/sheet13.xml" /><Relationship Id="rId15" Type="http://schemas.openxmlformats.org/officeDocument/2006/relationships/worksheet" Target="worksheets/sheet14.xml" /><Relationship Id="rId58" Type="http://schemas.openxmlformats.org/officeDocument/2006/relationships/worksheet" Target="worksheets/sheet57.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54" Type="http://schemas.openxmlformats.org/officeDocument/2006/relationships/worksheet" Target="worksheets/sheet53.xml" /><Relationship Id="rId55" Type="http://schemas.openxmlformats.org/officeDocument/2006/relationships/worksheet" Target="worksheets/sheet54.xml" /><Relationship Id="rId56" Type="http://schemas.openxmlformats.org/officeDocument/2006/relationships/worksheet" Target="worksheets/sheet55.xml" /><Relationship Id="rId57" Type="http://schemas.openxmlformats.org/officeDocument/2006/relationships/worksheet" Target="worksheets/sheet56.xml" /><Relationship Id="rId50" Type="http://schemas.openxmlformats.org/officeDocument/2006/relationships/worksheet" Target="worksheets/sheet49.xml" /><Relationship Id="rId51" Type="http://schemas.openxmlformats.org/officeDocument/2006/relationships/worksheet" Target="worksheets/sheet50.xml" /><Relationship Id="rId52" Type="http://schemas.openxmlformats.org/officeDocument/2006/relationships/worksheet" Target="worksheets/sheet51.xml" /><Relationship Id="rId53" Type="http://schemas.openxmlformats.org/officeDocument/2006/relationships/worksheet" Target="worksheets/sheet52.xml" /><Relationship Id="rId71" Type="http://schemas.openxmlformats.org/officeDocument/2006/relationships/worksheet" Target="worksheets/sheet70.xml" /><Relationship Id="rId16" Type="http://schemas.openxmlformats.org/officeDocument/2006/relationships/worksheet" Target="worksheets/sheet15.xml" /><Relationship Id="rId59" Type="http://schemas.openxmlformats.org/officeDocument/2006/relationships/worksheet" Target="worksheets/sheet58.xml" /><Relationship Id="rId4" Type="http://schemas.openxmlformats.org/officeDocument/2006/relationships/worksheet" Target="worksheets/sheet3.xml" /><Relationship Id="rId12" Type="http://schemas.openxmlformats.org/officeDocument/2006/relationships/worksheet" Target="worksheets/sheet11.xml" /><Relationship Id="rId8" Type="http://schemas.openxmlformats.org/officeDocument/2006/relationships/worksheet" Target="worksheets/sheet7.xml" /><Relationship Id="rId2" Type="http://schemas.openxmlformats.org/officeDocument/2006/relationships/worksheet" Target="worksheets/sheet1.xml" /><Relationship Id="rId6" Type="http://schemas.openxmlformats.org/officeDocument/2006/relationships/worksheet" Target="worksheets/sheet5.xml" /></Relationships>
</file>

<file path=xl/drawings/_rels/drawing1.xml.rels><?xml version="1.0" encoding="UTF-8" standalone="yes"?><Relationships xmlns="http://schemas.openxmlformats.org/package/2006/relationships"><Relationship Id="rId14" Type="http://schemas.openxmlformats.org/officeDocument/2006/relationships/image" Target="../media/image1.png" /><Relationship Id="rId1" Type="http://schemas.openxmlformats.org/officeDocument/2006/relationships/image" Target="../media/image2.png" /><Relationship Id="rId5" Type="http://schemas.openxmlformats.org/officeDocument/2006/relationships/image" Target="../media/image3.png" /><Relationship Id="rId9" Type="http://schemas.openxmlformats.org/officeDocument/2006/relationships/image" Target="../media/image4.png" /><Relationship Id="rId6" Type="http://schemas.openxmlformats.org/officeDocument/2006/relationships/image" Target="../media/image5.png" /><Relationship Id="rId2" Type="http://schemas.openxmlformats.org/officeDocument/2006/relationships/image" Target="../media/image12.png" /><Relationship Id="rId4" Type="http://schemas.openxmlformats.org/officeDocument/2006/relationships/image" Target="../media/image7.png" /><Relationship Id="rId10" Type="http://schemas.openxmlformats.org/officeDocument/2006/relationships/image" Target="../media/image8.png" /><Relationship Id="rId11" Type="http://schemas.openxmlformats.org/officeDocument/2006/relationships/image" Target="../media/image9.png" /><Relationship Id="rId12" Type="http://schemas.openxmlformats.org/officeDocument/2006/relationships/image" Target="../media/image10.png" /><Relationship Id="rId13" Type="http://schemas.openxmlformats.org/officeDocument/2006/relationships/image" Target="../media/image11.png" /><Relationship Id="rId3" Type="http://schemas.openxmlformats.org/officeDocument/2006/relationships/image" Target="../media/image6.png" /><Relationship Id="rId7" Type="http://schemas.openxmlformats.org/officeDocument/2006/relationships/image" Target="../media/image13.png" /><Relationship Id="rId8"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1.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5.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1.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5.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3.xml.rels><?xml version="1.0" encoding="UTF-8" standalone="yes"?><Relationships xmlns="http://schemas.openxmlformats.org/package/2006/relationships"><Relationship Id="rId2" Type="http://schemas.openxmlformats.org/officeDocument/2006/relationships/image" Target="../media/image17.png" /><Relationship Id="rId3" Type="http://schemas.openxmlformats.org/officeDocument/2006/relationships/image" Target="../media/image15.png" /><Relationship Id="rId1" Type="http://schemas.openxmlformats.org/officeDocument/2006/relationships/image" Target="../media/image16.png" /></Relationships>
</file>

<file path=xl/drawings/_rels/drawing3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1.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2.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33.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2" Type="http://schemas.openxmlformats.org/officeDocument/2006/relationships/image" Target="../media/image19.png" /><Relationship Id="rId3" Type="http://schemas.openxmlformats.org/officeDocument/2006/relationships/image" Target="../media/image18.png" /><Relationship Id="rId1" Type="http://schemas.openxmlformats.org/officeDocument/2006/relationships/image" Target="../media/image16.png" /></Relationships>
</file>

<file path=xl/drawings/_rels/drawing5.xml.rels><?xml version="1.0" encoding="UTF-8" standalone="yes"?><Relationships xmlns="http://schemas.openxmlformats.org/package/2006/relationships"><Relationship Id="rId4" Type="http://schemas.openxmlformats.org/officeDocument/2006/relationships/image" Target="../media/image18.png" /><Relationship Id="rId2" Type="http://schemas.openxmlformats.org/officeDocument/2006/relationships/image" Target="../media/image16.png" /><Relationship Id="rId3" Type="http://schemas.openxmlformats.org/officeDocument/2006/relationships/image" Target="../media/image19.png" /><Relationship Id="rId1" Type="http://schemas.openxmlformats.org/officeDocument/2006/relationships/image" Target="../media/image15.png" /></Relationships>
</file>

<file path=xl/drawings/_rels/drawing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4.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xdr:nvSpPr>
        <xdr:cNvPr id="31" name="cmdAct_1"/>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xdr:nvSpPr>
        <xdr:cNvPr id="35" name="cmdNoInet_1" hidden="1"/>
        <xdr:cNvSpPr txBox="1">
          <a:spLocks noChangeArrowheads="1"/>
        </xdr:cNvSpPr>
      </xdr:nvSpPr>
      <xdr:spPr bwMode="auto">
        <a:xfrm>
          <a:off x="1019175" y="247650"/>
          <a:ext cx="1685925"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macro="">
      <xdr:nvSpPr>
        <xdr:cNvPr id="36" name="cmdNoInet_2" hidden="1"/>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xdr:nvSpPr>
            <xdr:cNvPr id="193537" name="InstrWord" hidden="1">
              <a:extLst>
                <a:ext uri="{63B3BB69-23CF-44E3-9099-C40C66FF867C}">
                  <a14:compatExt spid="_x0000_s193537"/>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fLocksText="0">
      <xdr:nvSpPr>
        <xdr:cNvPr id="37" name="cmdStart" hidden="1"/>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0"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3"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6"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9"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2"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8"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3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34"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fLocksText="0">
      <xdr:nvSpPr>
        <xdr:cNvPr id="194761" name="cmdStart"/>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20</xdr:col>
      <xdr:colOff>228600</xdr:colOff>
      <xdr:row>23</xdr:row>
      <xdr:rowOff>190500</xdr:rowOff>
    </xdr:to>
    <xdr:grpSp>
      <xdr:nvGrpSpPr>
        <xdr:cNvPr id="4" name="shCalendar" hidden="1"/>
        <xdr:cNvGrpSpPr>
          <a:grpSpLocks/>
        </xdr:cNvGrpSpPr>
      </xdr:nvGrpSpPr>
      <xdr:grpSpPr bwMode="auto">
        <a:xfrm>
          <a:off x="8001000" y="42005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10"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13"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xdr:nvSpPr>
          <xdr:cNvPr id="8"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xdr:nvSpPr>
          <xdr:cNvPr id="1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7049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3525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4765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9244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fLocksText="0">
      <xdr:nvSpPr>
        <xdr:cNvPr id="17" name="cmdOrgChoice"/>
        <xdr:cNvSpPr>
          <a:spLocks noChangeArrowheads="1"/>
        </xdr:cNvSpPr>
      </xdr:nvSpPr>
      <xdr:spPr bwMode="auto">
        <a:xfrm>
          <a:off x="3800475" y="447675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xdr:nvSpPr>
          <xdr:cNvPr id="1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xdr:nvSpPr>
          <xdr:cNvPr id="7186397"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186398"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fLocksText="0">
      <xdr:nvSpPr>
        <xdr:cNvPr id="24" name="cmdCreateSheets" hidden="1"/>
        <xdr:cNvSpPr>
          <a:spLocks noChangeArrowheads="1"/>
        </xdr:cNvSpPr>
      </xdr:nvSpPr>
      <xdr:spPr bwMode="auto">
        <a:xfrm>
          <a:off x="685800" y="262890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9"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9.xml"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1.xml"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3.xml"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5.xml"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2" Type="http://schemas.openxmlformats.org/officeDocument/2006/relationships/printerSettings" Target="../printerSettings/printerSettings11.bin" /><Relationship Id="rId1" Type="http://schemas.openxmlformats.org/officeDocument/2006/relationships/drawing" Target="../drawings/drawing17.xml"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5" Type="http://schemas.openxmlformats.org/officeDocument/2006/relationships/printerSettings" Target="../printerSettings/printerSettings1.bin" /><Relationship Id="rId4" Type="http://schemas.openxmlformats.org/officeDocument/2006/relationships/vmlDrawing" Target="../drawings/vmlDrawing1.vml" /><Relationship Id="rId2" Type="http://schemas.openxmlformats.org/officeDocument/2006/relationships/oleObject" Target="../embeddings/Microsoft_Word_97_-_2003_Document1.doc" /><Relationship Id="rId3" Type="http://schemas.openxmlformats.org/officeDocument/2006/relationships/image" Target="../media/image14.emf" /><Relationship Id="rId1" Type="http://schemas.openxmlformats.org/officeDocument/2006/relationships/drawing" Target="../drawings/drawing1.xml"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drawing" Target="../drawings/drawing19.xml"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2" Type="http://schemas.openxmlformats.org/officeDocument/2006/relationships/printerSettings" Target="../printerSettings/printerSettings13.bin" /><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2" Type="http://schemas.openxmlformats.org/officeDocument/2006/relationships/printerSettings" Target="../printerSettings/printerSettings15.bin" /><Relationship Id="rId1" Type="http://schemas.openxmlformats.org/officeDocument/2006/relationships/drawing" Target="../drawings/drawing25.xml"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2" Type="http://schemas.openxmlformats.org/officeDocument/2006/relationships/printerSettings" Target="../printerSettings/printerSettings16.bin" /><Relationship Id="rId1" Type="http://schemas.openxmlformats.org/officeDocument/2006/relationships/drawing" Target="../drawings/drawing27.xml" /></Relationships>
</file>

<file path=xl/worksheets/_rels/sheet29.xml.rels><?xml version="1.0" encoding="UTF-8" standalone="yes"?><Relationships xmlns="http://schemas.openxmlformats.org/package/2006/relationships"><Relationship Id="rId2" Type="http://schemas.openxmlformats.org/officeDocument/2006/relationships/printerSettings" Target="../printerSettings/printerSettings17.bin" /><Relationship Id="rId1" Type="http://schemas.openxmlformats.org/officeDocument/2006/relationships/drawing" Target="../drawings/drawing28.xml"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_rels/sheet30.xml.rels><?xml version="1.0" encoding="UTF-8" standalone="yes"?><Relationships xmlns="http://schemas.openxmlformats.org/package/2006/relationships"><Relationship Id="rId2" Type="http://schemas.openxmlformats.org/officeDocument/2006/relationships/printerSettings" Target="../printerSettings/printerSettings18.bin" /><Relationship Id="rId1" Type="http://schemas.openxmlformats.org/officeDocument/2006/relationships/drawing" Target="../drawings/drawing29.xml"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2" Type="http://schemas.openxmlformats.org/officeDocument/2006/relationships/printerSettings" Target="../printerSettings/printerSettings19.bin" /><Relationship Id="rId1" Type="http://schemas.openxmlformats.org/officeDocument/2006/relationships/drawing" Target="../drawings/drawing31.xml" /></Relationships>
</file>

<file path=xl/worksheets/_rels/sheet33.xml.rels><?xml version="1.0" encoding="UTF-8" standalone="yes"?><Relationships xmlns="http://schemas.openxmlformats.org/package/2006/relationships"><Relationship Id="rId2" Type="http://schemas.openxmlformats.org/officeDocument/2006/relationships/printerSettings" Target="../printerSettings/printerSettings20.bin" /><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2" Type="http://schemas.openxmlformats.org/officeDocument/2006/relationships/printerSettings" Target="../printerSettings/printerSettings21.bin" /><Relationship Id="rId1" Type="http://schemas.openxmlformats.org/officeDocument/2006/relationships/drawing" Target="../drawings/drawing33.xml" /></Relationships>
</file>

<file path=xl/worksheets/_rels/sheet35.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4.xml"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4.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3.xml" /></Relationships>
</file>

<file path=xl/worksheets/_rels/sheet40.xml.rels><?xml version="1.0" encoding="UTF-8" standalone="yes"?><Relationships xmlns="http://schemas.openxmlformats.org/package/2006/relationships"><Relationship Id="rId2" Type="http://schemas.openxmlformats.org/officeDocument/2006/relationships/printerSettings" Target="../printerSettings/printerSettings25.bin" /><Relationship Id="rId1" Type="http://schemas.openxmlformats.org/officeDocument/2006/relationships/drawing" Target="../drawings/drawing35.xml" /></Relationships>
</file>

<file path=xl/worksheets/_rels/sheet46.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drawing" Target="../drawings/drawing4.xml"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5.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6.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drawing" Target="../drawings/drawing5.xml" /></Relationships>
</file>

<file path=xl/worksheets/_rels/sheet68.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1.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7.xml"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78805de-d7b2-453d-ab57-333732911550}">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74"/>
  </cols>
  <sheetData/>
  <sheetProtection/>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1c91d46-26e7-4d7f-817b-a2b851765c46}">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86" hidden="1" customWidth="1"/>
    <col min="7" max="8" width="9.14285714285714" style="592" hidden="1" customWidth="1"/>
    <col min="9" max="9" width="3.71428571428571" style="532" customWidth="1"/>
    <col min="10" max="11" width="3.71428571428571" style="531" customWidth="1"/>
    <col min="12" max="12" width="12.7142857142857" style="524" customWidth="1"/>
    <col min="13" max="13" width="44.7142857142857" style="524" customWidth="1"/>
    <col min="14" max="14" width="1.71428571428571" style="524" hidden="1" customWidth="1"/>
    <col min="15" max="15" width="29.7142857142857" style="524" hidden="1" customWidth="1"/>
    <col min="16" max="17" width="23.7142857142857" style="524" hidden="1" customWidth="1"/>
    <col min="18" max="18" width="11.7142857142857" style="524" customWidth="1"/>
    <col min="19" max="19" width="3.71428571428571" style="524" customWidth="1"/>
    <col min="20" max="20" width="11.7142857142857" style="524" customWidth="1"/>
    <col min="21" max="21" width="8.57142857142857" style="524" hidden="1" customWidth="1"/>
    <col min="22" max="22" width="4.71428571428571" style="524" customWidth="1"/>
    <col min="23" max="23" width="115.714285714286" style="524" customWidth="1"/>
    <col min="24" max="25" width="10.5714285714286" style="586"/>
    <col min="26" max="26" width="11.1428571428571" style="586" customWidth="1"/>
    <col min="27" max="29" width="10.5714285714286" style="586"/>
    <col min="30" max="249" width="10.5714285714286" style="524"/>
    <col min="250" max="257" width="0" style="524" hidden="1" customWidth="1"/>
    <col min="258" max="258" width="3.71428571428571" style="524" customWidth="1"/>
    <col min="259" max="259" width="3.85714285714286" style="524" customWidth="1"/>
    <col min="260" max="260" width="3.71428571428571" style="524" customWidth="1"/>
    <col min="261" max="261" width="12.7142857142857" style="524" customWidth="1"/>
    <col min="262" max="262" width="52.7142857142857" style="524" customWidth="1"/>
    <col min="263" max="266" width="0" style="524" hidden="1" customWidth="1"/>
    <col min="267" max="267" width="12.2857142857143" style="524" customWidth="1"/>
    <col min="268" max="268" width="6.42857142857143" style="524" customWidth="1"/>
    <col min="269" max="269" width="12.2857142857143" style="524" customWidth="1"/>
    <col min="270" max="270" width="0" style="524" hidden="1" customWidth="1"/>
    <col min="271" max="271" width="3.71428571428571" style="524" customWidth="1"/>
    <col min="272" max="272" width="11.1428571428571" style="524" customWidth="1"/>
    <col min="273" max="274" width="10.5714285714286" style="524"/>
    <col min="275" max="275" width="11.1428571428571" style="524" customWidth="1"/>
    <col min="276" max="505" width="10.5714285714286" style="524"/>
    <col min="506" max="513" width="0" style="524" hidden="1" customWidth="1"/>
    <col min="514" max="514" width="3.71428571428571" style="524" customWidth="1"/>
    <col min="515" max="515" width="3.85714285714286" style="524" customWidth="1"/>
    <col min="516" max="516" width="3.71428571428571" style="524" customWidth="1"/>
    <col min="517" max="517" width="12.7142857142857" style="524" customWidth="1"/>
    <col min="518" max="518" width="52.7142857142857" style="524" customWidth="1"/>
    <col min="519" max="522" width="0" style="524" hidden="1" customWidth="1"/>
    <col min="523" max="523" width="12.2857142857143" style="524" customWidth="1"/>
    <col min="524" max="524" width="6.42857142857143" style="524" customWidth="1"/>
    <col min="525" max="525" width="12.2857142857143" style="524" customWidth="1"/>
    <col min="526" max="526" width="0" style="524" hidden="1" customWidth="1"/>
    <col min="527" max="527" width="3.71428571428571" style="524" customWidth="1"/>
    <col min="528" max="528" width="11.1428571428571" style="524" customWidth="1"/>
    <col min="529" max="530" width="10.5714285714286" style="524"/>
    <col min="531" max="531" width="11.1428571428571" style="524" customWidth="1"/>
    <col min="532" max="761" width="10.5714285714286" style="524"/>
    <col min="762" max="769" width="0" style="524" hidden="1" customWidth="1"/>
    <col min="770" max="770" width="3.71428571428571" style="524" customWidth="1"/>
    <col min="771" max="771" width="3.85714285714286" style="524" customWidth="1"/>
    <col min="772" max="772" width="3.71428571428571" style="524" customWidth="1"/>
    <col min="773" max="773" width="12.7142857142857" style="524" customWidth="1"/>
    <col min="774" max="774" width="52.7142857142857" style="524" customWidth="1"/>
    <col min="775" max="778" width="0" style="524" hidden="1" customWidth="1"/>
    <col min="779" max="779" width="12.2857142857143" style="524" customWidth="1"/>
    <col min="780" max="780" width="6.42857142857143" style="524" customWidth="1"/>
    <col min="781" max="781" width="12.2857142857143" style="524" customWidth="1"/>
    <col min="782" max="782" width="0" style="524" hidden="1" customWidth="1"/>
    <col min="783" max="783" width="3.71428571428571" style="524" customWidth="1"/>
    <col min="784" max="784" width="11.1428571428571" style="524" customWidth="1"/>
    <col min="785" max="786" width="10.5714285714286" style="524"/>
    <col min="787" max="787" width="11.1428571428571" style="524" customWidth="1"/>
    <col min="788" max="1017" width="10.5714285714286" style="524"/>
    <col min="1018" max="1025" width="0" style="524" hidden="1" customWidth="1"/>
    <col min="1026" max="1026" width="3.71428571428571" style="524" customWidth="1"/>
    <col min="1027" max="1027" width="3.85714285714286" style="524" customWidth="1"/>
    <col min="1028" max="1028" width="3.71428571428571" style="524" customWidth="1"/>
    <col min="1029" max="1029" width="12.7142857142857" style="524" customWidth="1"/>
    <col min="1030" max="1030" width="52.7142857142857" style="524" customWidth="1"/>
    <col min="1031" max="1034" width="0" style="524" hidden="1" customWidth="1"/>
    <col min="1035" max="1035" width="12.2857142857143" style="524" customWidth="1"/>
    <col min="1036" max="1036" width="6.42857142857143" style="524" customWidth="1"/>
    <col min="1037" max="1037" width="12.2857142857143" style="524" customWidth="1"/>
    <col min="1038" max="1038" width="0" style="524" hidden="1" customWidth="1"/>
    <col min="1039" max="1039" width="3.71428571428571" style="524" customWidth="1"/>
    <col min="1040" max="1040" width="11.1428571428571" style="524" customWidth="1"/>
    <col min="1041" max="1042" width="10.5714285714286" style="524"/>
    <col min="1043" max="1043" width="11.1428571428571" style="524" customWidth="1"/>
    <col min="1044" max="1273" width="10.5714285714286" style="524"/>
    <col min="1274" max="1281" width="0" style="524" hidden="1" customWidth="1"/>
    <col min="1282" max="1282" width="3.71428571428571" style="524" customWidth="1"/>
    <col min="1283" max="1283" width="3.85714285714286" style="524" customWidth="1"/>
    <col min="1284" max="1284" width="3.71428571428571" style="524" customWidth="1"/>
    <col min="1285" max="1285" width="12.7142857142857" style="524" customWidth="1"/>
    <col min="1286" max="1286" width="52.7142857142857" style="524" customWidth="1"/>
    <col min="1287" max="1290" width="0" style="524" hidden="1" customWidth="1"/>
    <col min="1291" max="1291" width="12.2857142857143" style="524" customWidth="1"/>
    <col min="1292" max="1292" width="6.42857142857143" style="524" customWidth="1"/>
    <col min="1293" max="1293" width="12.2857142857143" style="524" customWidth="1"/>
    <col min="1294" max="1294" width="0" style="524" hidden="1" customWidth="1"/>
    <col min="1295" max="1295" width="3.71428571428571" style="524" customWidth="1"/>
    <col min="1296" max="1296" width="11.1428571428571" style="524" customWidth="1"/>
    <col min="1297" max="1298" width="10.5714285714286" style="524"/>
    <col min="1299" max="1299" width="11.1428571428571" style="524" customWidth="1"/>
    <col min="1300" max="1529" width="10.5714285714286" style="524"/>
    <col min="1530" max="1537" width="0" style="524" hidden="1" customWidth="1"/>
    <col min="1538" max="1538" width="3.71428571428571" style="524" customWidth="1"/>
    <col min="1539" max="1539" width="3.85714285714286" style="524" customWidth="1"/>
    <col min="1540" max="1540" width="3.71428571428571" style="524" customWidth="1"/>
    <col min="1541" max="1541" width="12.7142857142857" style="524" customWidth="1"/>
    <col min="1542" max="1542" width="52.7142857142857" style="524" customWidth="1"/>
    <col min="1543" max="1546" width="0" style="524" hidden="1" customWidth="1"/>
    <col min="1547" max="1547" width="12.2857142857143" style="524" customWidth="1"/>
    <col min="1548" max="1548" width="6.42857142857143" style="524" customWidth="1"/>
    <col min="1549" max="1549" width="12.2857142857143" style="524" customWidth="1"/>
    <col min="1550" max="1550" width="0" style="524" hidden="1" customWidth="1"/>
    <col min="1551" max="1551" width="3.71428571428571" style="524" customWidth="1"/>
    <col min="1552" max="1552" width="11.1428571428571" style="524" customWidth="1"/>
    <col min="1553" max="1554" width="10.5714285714286" style="524"/>
    <col min="1555" max="1555" width="11.1428571428571" style="524" customWidth="1"/>
    <col min="1556" max="1785" width="10.5714285714286" style="524"/>
    <col min="1786" max="1793" width="0" style="524" hidden="1" customWidth="1"/>
    <col min="1794" max="1794" width="3.71428571428571" style="524" customWidth="1"/>
    <col min="1795" max="1795" width="3.85714285714286" style="524" customWidth="1"/>
    <col min="1796" max="1796" width="3.71428571428571" style="524" customWidth="1"/>
    <col min="1797" max="1797" width="12.7142857142857" style="524" customWidth="1"/>
    <col min="1798" max="1798" width="52.7142857142857" style="524" customWidth="1"/>
    <col min="1799" max="1802" width="0" style="524" hidden="1" customWidth="1"/>
    <col min="1803" max="1803" width="12.2857142857143" style="524" customWidth="1"/>
    <col min="1804" max="1804" width="6.42857142857143" style="524" customWidth="1"/>
    <col min="1805" max="1805" width="12.2857142857143" style="524" customWidth="1"/>
    <col min="1806" max="1806" width="0" style="524" hidden="1" customWidth="1"/>
    <col min="1807" max="1807" width="3.71428571428571" style="524" customWidth="1"/>
    <col min="1808" max="1808" width="11.1428571428571" style="524" customWidth="1"/>
    <col min="1809" max="1810" width="10.5714285714286" style="524"/>
    <col min="1811" max="1811" width="11.1428571428571" style="524" customWidth="1"/>
    <col min="1812" max="2041" width="10.5714285714286" style="524"/>
    <col min="2042" max="2049" width="0" style="524" hidden="1" customWidth="1"/>
    <col min="2050" max="2050" width="3.71428571428571" style="524" customWidth="1"/>
    <col min="2051" max="2051" width="3.85714285714286" style="524" customWidth="1"/>
    <col min="2052" max="2052" width="3.71428571428571" style="524" customWidth="1"/>
    <col min="2053" max="2053" width="12.7142857142857" style="524" customWidth="1"/>
    <col min="2054" max="2054" width="52.7142857142857" style="524" customWidth="1"/>
    <col min="2055" max="2058" width="0" style="524" hidden="1" customWidth="1"/>
    <col min="2059" max="2059" width="12.2857142857143" style="524" customWidth="1"/>
    <col min="2060" max="2060" width="6.42857142857143" style="524" customWidth="1"/>
    <col min="2061" max="2061" width="12.2857142857143" style="524" customWidth="1"/>
    <col min="2062" max="2062" width="0" style="524" hidden="1" customWidth="1"/>
    <col min="2063" max="2063" width="3.71428571428571" style="524" customWidth="1"/>
    <col min="2064" max="2064" width="11.1428571428571" style="524" customWidth="1"/>
    <col min="2065" max="2066" width="10.5714285714286" style="524"/>
    <col min="2067" max="2067" width="11.1428571428571" style="524" customWidth="1"/>
    <col min="2068" max="2297" width="10.5714285714286" style="524"/>
    <col min="2298" max="2305" width="0" style="524" hidden="1" customWidth="1"/>
    <col min="2306" max="2306" width="3.71428571428571" style="524" customWidth="1"/>
    <col min="2307" max="2307" width="3.85714285714286" style="524" customWidth="1"/>
    <col min="2308" max="2308" width="3.71428571428571" style="524" customWidth="1"/>
    <col min="2309" max="2309" width="12.7142857142857" style="524" customWidth="1"/>
    <col min="2310" max="2310" width="52.7142857142857" style="524" customWidth="1"/>
    <col min="2311" max="2314" width="0" style="524" hidden="1" customWidth="1"/>
    <col min="2315" max="2315" width="12.2857142857143" style="524" customWidth="1"/>
    <col min="2316" max="2316" width="6.42857142857143" style="524" customWidth="1"/>
    <col min="2317" max="2317" width="12.2857142857143" style="524" customWidth="1"/>
    <col min="2318" max="2318" width="0" style="524" hidden="1" customWidth="1"/>
    <col min="2319" max="2319" width="3.71428571428571" style="524" customWidth="1"/>
    <col min="2320" max="2320" width="11.1428571428571" style="524" customWidth="1"/>
    <col min="2321" max="2322" width="10.5714285714286" style="524"/>
    <col min="2323" max="2323" width="11.1428571428571" style="524" customWidth="1"/>
    <col min="2324" max="2553" width="10.5714285714286" style="524"/>
    <col min="2554" max="2561" width="0" style="524" hidden="1" customWidth="1"/>
    <col min="2562" max="2562" width="3.71428571428571" style="524" customWidth="1"/>
    <col min="2563" max="2563" width="3.85714285714286" style="524" customWidth="1"/>
    <col min="2564" max="2564" width="3.71428571428571" style="524" customWidth="1"/>
    <col min="2565" max="2565" width="12.7142857142857" style="524" customWidth="1"/>
    <col min="2566" max="2566" width="52.7142857142857" style="524" customWidth="1"/>
    <col min="2567" max="2570" width="0" style="524" hidden="1" customWidth="1"/>
    <col min="2571" max="2571" width="12.2857142857143" style="524" customWidth="1"/>
    <col min="2572" max="2572" width="6.42857142857143" style="524" customWidth="1"/>
    <col min="2573" max="2573" width="12.2857142857143" style="524" customWidth="1"/>
    <col min="2574" max="2574" width="0" style="524" hidden="1" customWidth="1"/>
    <col min="2575" max="2575" width="3.71428571428571" style="524" customWidth="1"/>
    <col min="2576" max="2576" width="11.1428571428571" style="524" customWidth="1"/>
    <col min="2577" max="2578" width="10.5714285714286" style="524"/>
    <col min="2579" max="2579" width="11.1428571428571" style="524" customWidth="1"/>
    <col min="2580" max="2809" width="10.5714285714286" style="524"/>
    <col min="2810" max="2817" width="0" style="524" hidden="1" customWidth="1"/>
    <col min="2818" max="2818" width="3.71428571428571" style="524" customWidth="1"/>
    <col min="2819" max="2819" width="3.85714285714286" style="524" customWidth="1"/>
    <col min="2820" max="2820" width="3.71428571428571" style="524" customWidth="1"/>
    <col min="2821" max="2821" width="12.7142857142857" style="524" customWidth="1"/>
    <col min="2822" max="2822" width="52.7142857142857" style="524" customWidth="1"/>
    <col min="2823" max="2826" width="0" style="524" hidden="1" customWidth="1"/>
    <col min="2827" max="2827" width="12.2857142857143" style="524" customWidth="1"/>
    <col min="2828" max="2828" width="6.42857142857143" style="524" customWidth="1"/>
    <col min="2829" max="2829" width="12.2857142857143" style="524" customWidth="1"/>
    <col min="2830" max="2830" width="0" style="524" hidden="1" customWidth="1"/>
    <col min="2831" max="2831" width="3.71428571428571" style="524" customWidth="1"/>
    <col min="2832" max="2832" width="11.1428571428571" style="524" customWidth="1"/>
    <col min="2833" max="2834" width="10.5714285714286" style="524"/>
    <col min="2835" max="2835" width="11.1428571428571" style="524" customWidth="1"/>
    <col min="2836" max="3065" width="10.5714285714286" style="524"/>
    <col min="3066" max="3073" width="0" style="524" hidden="1" customWidth="1"/>
    <col min="3074" max="3074" width="3.71428571428571" style="524" customWidth="1"/>
    <col min="3075" max="3075" width="3.85714285714286" style="524" customWidth="1"/>
    <col min="3076" max="3076" width="3.71428571428571" style="524" customWidth="1"/>
    <col min="3077" max="3077" width="12.7142857142857" style="524" customWidth="1"/>
    <col min="3078" max="3078" width="52.7142857142857" style="524" customWidth="1"/>
    <col min="3079" max="3082" width="0" style="524" hidden="1" customWidth="1"/>
    <col min="3083" max="3083" width="12.2857142857143" style="524" customWidth="1"/>
    <col min="3084" max="3084" width="6.42857142857143" style="524" customWidth="1"/>
    <col min="3085" max="3085" width="12.2857142857143" style="524" customWidth="1"/>
    <col min="3086" max="3086" width="0" style="524" hidden="1" customWidth="1"/>
    <col min="3087" max="3087" width="3.71428571428571" style="524" customWidth="1"/>
    <col min="3088" max="3088" width="11.1428571428571" style="524" customWidth="1"/>
    <col min="3089" max="3090" width="10.5714285714286" style="524"/>
    <col min="3091" max="3091" width="11.1428571428571" style="524" customWidth="1"/>
    <col min="3092" max="3321" width="10.5714285714286" style="524"/>
    <col min="3322" max="3329" width="0" style="524" hidden="1" customWidth="1"/>
    <col min="3330" max="3330" width="3.71428571428571" style="524" customWidth="1"/>
    <col min="3331" max="3331" width="3.85714285714286" style="524" customWidth="1"/>
    <col min="3332" max="3332" width="3.71428571428571" style="524" customWidth="1"/>
    <col min="3333" max="3333" width="12.7142857142857" style="524" customWidth="1"/>
    <col min="3334" max="3334" width="52.7142857142857" style="524" customWidth="1"/>
    <col min="3335" max="3338" width="0" style="524" hidden="1" customWidth="1"/>
    <col min="3339" max="3339" width="12.2857142857143" style="524" customWidth="1"/>
    <col min="3340" max="3340" width="6.42857142857143" style="524" customWidth="1"/>
    <col min="3341" max="3341" width="12.2857142857143" style="524" customWidth="1"/>
    <col min="3342" max="3342" width="0" style="524" hidden="1" customWidth="1"/>
    <col min="3343" max="3343" width="3.71428571428571" style="524" customWidth="1"/>
    <col min="3344" max="3344" width="11.1428571428571" style="524" customWidth="1"/>
    <col min="3345" max="3346" width="10.5714285714286" style="524"/>
    <col min="3347" max="3347" width="11.1428571428571" style="524" customWidth="1"/>
    <col min="3348" max="3577" width="10.5714285714286" style="524"/>
    <col min="3578" max="3585" width="0" style="524" hidden="1" customWidth="1"/>
    <col min="3586" max="3586" width="3.71428571428571" style="524" customWidth="1"/>
    <col min="3587" max="3587" width="3.85714285714286" style="524" customWidth="1"/>
    <col min="3588" max="3588" width="3.71428571428571" style="524" customWidth="1"/>
    <col min="3589" max="3589" width="12.7142857142857" style="524" customWidth="1"/>
    <col min="3590" max="3590" width="52.7142857142857" style="524" customWidth="1"/>
    <col min="3591" max="3594" width="0" style="524" hidden="1" customWidth="1"/>
    <col min="3595" max="3595" width="12.2857142857143" style="524" customWidth="1"/>
    <col min="3596" max="3596" width="6.42857142857143" style="524" customWidth="1"/>
    <col min="3597" max="3597" width="12.2857142857143" style="524" customWidth="1"/>
    <col min="3598" max="3598" width="0" style="524" hidden="1" customWidth="1"/>
    <col min="3599" max="3599" width="3.71428571428571" style="524" customWidth="1"/>
    <col min="3600" max="3600" width="11.1428571428571" style="524" customWidth="1"/>
    <col min="3601" max="3602" width="10.5714285714286" style="524"/>
    <col min="3603" max="3603" width="11.1428571428571" style="524" customWidth="1"/>
    <col min="3604" max="3833" width="10.5714285714286" style="524"/>
    <col min="3834" max="3841" width="0" style="524" hidden="1" customWidth="1"/>
    <col min="3842" max="3842" width="3.71428571428571" style="524" customWidth="1"/>
    <col min="3843" max="3843" width="3.85714285714286" style="524" customWidth="1"/>
    <col min="3844" max="3844" width="3.71428571428571" style="524" customWidth="1"/>
    <col min="3845" max="3845" width="12.7142857142857" style="524" customWidth="1"/>
    <col min="3846" max="3846" width="52.7142857142857" style="524" customWidth="1"/>
    <col min="3847" max="3850" width="0" style="524" hidden="1" customWidth="1"/>
    <col min="3851" max="3851" width="12.2857142857143" style="524" customWidth="1"/>
    <col min="3852" max="3852" width="6.42857142857143" style="524" customWidth="1"/>
    <col min="3853" max="3853" width="12.2857142857143" style="524" customWidth="1"/>
    <col min="3854" max="3854" width="0" style="524" hidden="1" customWidth="1"/>
    <col min="3855" max="3855" width="3.71428571428571" style="524" customWidth="1"/>
    <col min="3856" max="3856" width="11.1428571428571" style="524" customWidth="1"/>
    <col min="3857" max="3858" width="10.5714285714286" style="524"/>
    <col min="3859" max="3859" width="11.1428571428571" style="524" customWidth="1"/>
    <col min="3860" max="4089" width="10.5714285714286" style="524"/>
    <col min="4090" max="4097" width="0" style="524" hidden="1" customWidth="1"/>
    <col min="4098" max="4098" width="3.71428571428571" style="524" customWidth="1"/>
    <col min="4099" max="4099" width="3.85714285714286" style="524" customWidth="1"/>
    <col min="4100" max="4100" width="3.71428571428571" style="524" customWidth="1"/>
    <col min="4101" max="4101" width="12.7142857142857" style="524" customWidth="1"/>
    <col min="4102" max="4102" width="52.7142857142857" style="524" customWidth="1"/>
    <col min="4103" max="4106" width="0" style="524" hidden="1" customWidth="1"/>
    <col min="4107" max="4107" width="12.2857142857143" style="524" customWidth="1"/>
    <col min="4108" max="4108" width="6.42857142857143" style="524" customWidth="1"/>
    <col min="4109" max="4109" width="12.2857142857143" style="524" customWidth="1"/>
    <col min="4110" max="4110" width="0" style="524" hidden="1" customWidth="1"/>
    <col min="4111" max="4111" width="3.71428571428571" style="524" customWidth="1"/>
    <col min="4112" max="4112" width="11.1428571428571" style="524" customWidth="1"/>
    <col min="4113" max="4114" width="10.5714285714286" style="524"/>
    <col min="4115" max="4115" width="11.1428571428571" style="524" customWidth="1"/>
    <col min="4116" max="4345" width="10.5714285714286" style="524"/>
    <col min="4346" max="4353" width="0" style="524" hidden="1" customWidth="1"/>
    <col min="4354" max="4354" width="3.71428571428571" style="524" customWidth="1"/>
    <col min="4355" max="4355" width="3.85714285714286" style="524" customWidth="1"/>
    <col min="4356" max="4356" width="3.71428571428571" style="524" customWidth="1"/>
    <col min="4357" max="4357" width="12.7142857142857" style="524" customWidth="1"/>
    <col min="4358" max="4358" width="52.7142857142857" style="524" customWidth="1"/>
    <col min="4359" max="4362" width="0" style="524" hidden="1" customWidth="1"/>
    <col min="4363" max="4363" width="12.2857142857143" style="524" customWidth="1"/>
    <col min="4364" max="4364" width="6.42857142857143" style="524" customWidth="1"/>
    <col min="4365" max="4365" width="12.2857142857143" style="524" customWidth="1"/>
    <col min="4366" max="4366" width="0" style="524" hidden="1" customWidth="1"/>
    <col min="4367" max="4367" width="3.71428571428571" style="524" customWidth="1"/>
    <col min="4368" max="4368" width="11.1428571428571" style="524" customWidth="1"/>
    <col min="4369" max="4370" width="10.5714285714286" style="524"/>
    <col min="4371" max="4371" width="11.1428571428571" style="524" customWidth="1"/>
    <col min="4372" max="4601" width="10.5714285714286" style="524"/>
    <col min="4602" max="4609" width="0" style="524" hidden="1" customWidth="1"/>
    <col min="4610" max="4610" width="3.71428571428571" style="524" customWidth="1"/>
    <col min="4611" max="4611" width="3.85714285714286" style="524" customWidth="1"/>
    <col min="4612" max="4612" width="3.71428571428571" style="524" customWidth="1"/>
    <col min="4613" max="4613" width="12.7142857142857" style="524" customWidth="1"/>
    <col min="4614" max="4614" width="52.7142857142857" style="524" customWidth="1"/>
    <col min="4615" max="4618" width="0" style="524" hidden="1" customWidth="1"/>
    <col min="4619" max="4619" width="12.2857142857143" style="524" customWidth="1"/>
    <col min="4620" max="4620" width="6.42857142857143" style="524" customWidth="1"/>
    <col min="4621" max="4621" width="12.2857142857143" style="524" customWidth="1"/>
    <col min="4622" max="4622" width="0" style="524" hidden="1" customWidth="1"/>
    <col min="4623" max="4623" width="3.71428571428571" style="524" customWidth="1"/>
    <col min="4624" max="4624" width="11.1428571428571" style="524" customWidth="1"/>
    <col min="4625" max="4626" width="10.5714285714286" style="524"/>
    <col min="4627" max="4627" width="11.1428571428571" style="524" customWidth="1"/>
    <col min="4628" max="4857" width="10.5714285714286" style="524"/>
    <col min="4858" max="4865" width="0" style="524" hidden="1" customWidth="1"/>
    <col min="4866" max="4866" width="3.71428571428571" style="524" customWidth="1"/>
    <col min="4867" max="4867" width="3.85714285714286" style="524" customWidth="1"/>
    <col min="4868" max="4868" width="3.71428571428571" style="524" customWidth="1"/>
    <col min="4869" max="4869" width="12.7142857142857" style="524" customWidth="1"/>
    <col min="4870" max="4870" width="52.7142857142857" style="524" customWidth="1"/>
    <col min="4871" max="4874" width="0" style="524" hidden="1" customWidth="1"/>
    <col min="4875" max="4875" width="12.2857142857143" style="524" customWidth="1"/>
    <col min="4876" max="4876" width="6.42857142857143" style="524" customWidth="1"/>
    <col min="4877" max="4877" width="12.2857142857143" style="524" customWidth="1"/>
    <col min="4878" max="4878" width="0" style="524" hidden="1" customWidth="1"/>
    <col min="4879" max="4879" width="3.71428571428571" style="524" customWidth="1"/>
    <col min="4880" max="4880" width="11.1428571428571" style="524" customWidth="1"/>
    <col min="4881" max="4882" width="10.5714285714286" style="524"/>
    <col min="4883" max="4883" width="11.1428571428571" style="524" customWidth="1"/>
    <col min="4884" max="5113" width="10.5714285714286" style="524"/>
    <col min="5114" max="5121" width="0" style="524" hidden="1" customWidth="1"/>
    <col min="5122" max="5122" width="3.71428571428571" style="524" customWidth="1"/>
    <col min="5123" max="5123" width="3.85714285714286" style="524" customWidth="1"/>
    <col min="5124" max="5124" width="3.71428571428571" style="524" customWidth="1"/>
    <col min="5125" max="5125" width="12.7142857142857" style="524" customWidth="1"/>
    <col min="5126" max="5126" width="52.7142857142857" style="524" customWidth="1"/>
    <col min="5127" max="5130" width="0" style="524" hidden="1" customWidth="1"/>
    <col min="5131" max="5131" width="12.2857142857143" style="524" customWidth="1"/>
    <col min="5132" max="5132" width="6.42857142857143" style="524" customWidth="1"/>
    <col min="5133" max="5133" width="12.2857142857143" style="524" customWidth="1"/>
    <col min="5134" max="5134" width="0" style="524" hidden="1" customWidth="1"/>
    <col min="5135" max="5135" width="3.71428571428571" style="524" customWidth="1"/>
    <col min="5136" max="5136" width="11.1428571428571" style="524" customWidth="1"/>
    <col min="5137" max="5138" width="10.5714285714286" style="524"/>
    <col min="5139" max="5139" width="11.1428571428571" style="524" customWidth="1"/>
    <col min="5140" max="5369" width="10.5714285714286" style="524"/>
    <col min="5370" max="5377" width="0" style="524" hidden="1" customWidth="1"/>
    <col min="5378" max="5378" width="3.71428571428571" style="524" customWidth="1"/>
    <col min="5379" max="5379" width="3.85714285714286" style="524" customWidth="1"/>
    <col min="5380" max="5380" width="3.71428571428571" style="524" customWidth="1"/>
    <col min="5381" max="5381" width="12.7142857142857" style="524" customWidth="1"/>
    <col min="5382" max="5382" width="52.7142857142857" style="524" customWidth="1"/>
    <col min="5383" max="5386" width="0" style="524" hidden="1" customWidth="1"/>
    <col min="5387" max="5387" width="12.2857142857143" style="524" customWidth="1"/>
    <col min="5388" max="5388" width="6.42857142857143" style="524" customWidth="1"/>
    <col min="5389" max="5389" width="12.2857142857143" style="524" customWidth="1"/>
    <col min="5390" max="5390" width="0" style="524" hidden="1" customWidth="1"/>
    <col min="5391" max="5391" width="3.71428571428571" style="524" customWidth="1"/>
    <col min="5392" max="5392" width="11.1428571428571" style="524" customWidth="1"/>
    <col min="5393" max="5394" width="10.5714285714286" style="524"/>
    <col min="5395" max="5395" width="11.1428571428571" style="524" customWidth="1"/>
    <col min="5396" max="5625" width="10.5714285714286" style="524"/>
    <col min="5626" max="5633" width="0" style="524" hidden="1" customWidth="1"/>
    <col min="5634" max="5634" width="3.71428571428571" style="524" customWidth="1"/>
    <col min="5635" max="5635" width="3.85714285714286" style="524" customWidth="1"/>
    <col min="5636" max="5636" width="3.71428571428571" style="524" customWidth="1"/>
    <col min="5637" max="5637" width="12.7142857142857" style="524" customWidth="1"/>
    <col min="5638" max="5638" width="52.7142857142857" style="524" customWidth="1"/>
    <col min="5639" max="5642" width="0" style="524" hidden="1" customWidth="1"/>
    <col min="5643" max="5643" width="12.2857142857143" style="524" customWidth="1"/>
    <col min="5644" max="5644" width="6.42857142857143" style="524" customWidth="1"/>
    <col min="5645" max="5645" width="12.2857142857143" style="524" customWidth="1"/>
    <col min="5646" max="5646" width="0" style="524" hidden="1" customWidth="1"/>
    <col min="5647" max="5647" width="3.71428571428571" style="524" customWidth="1"/>
    <col min="5648" max="5648" width="11.1428571428571" style="524" customWidth="1"/>
    <col min="5649" max="5650" width="10.5714285714286" style="524"/>
    <col min="5651" max="5651" width="11.1428571428571" style="524" customWidth="1"/>
    <col min="5652" max="5881" width="10.5714285714286" style="524"/>
    <col min="5882" max="5889" width="0" style="524" hidden="1" customWidth="1"/>
    <col min="5890" max="5890" width="3.71428571428571" style="524" customWidth="1"/>
    <col min="5891" max="5891" width="3.85714285714286" style="524" customWidth="1"/>
    <col min="5892" max="5892" width="3.71428571428571" style="524" customWidth="1"/>
    <col min="5893" max="5893" width="12.7142857142857" style="524" customWidth="1"/>
    <col min="5894" max="5894" width="52.7142857142857" style="524" customWidth="1"/>
    <col min="5895" max="5898" width="0" style="524" hidden="1" customWidth="1"/>
    <col min="5899" max="5899" width="12.2857142857143" style="524" customWidth="1"/>
    <col min="5900" max="5900" width="6.42857142857143" style="524" customWidth="1"/>
    <col min="5901" max="5901" width="12.2857142857143" style="524" customWidth="1"/>
    <col min="5902" max="5902" width="0" style="524" hidden="1" customWidth="1"/>
    <col min="5903" max="5903" width="3.71428571428571" style="524" customWidth="1"/>
    <col min="5904" max="5904" width="11.1428571428571" style="524" customWidth="1"/>
    <col min="5905" max="5906" width="10.5714285714286" style="524"/>
    <col min="5907" max="5907" width="11.1428571428571" style="524" customWidth="1"/>
    <col min="5908" max="6137" width="10.5714285714286" style="524"/>
    <col min="6138" max="6145" width="0" style="524" hidden="1" customWidth="1"/>
    <col min="6146" max="6146" width="3.71428571428571" style="524" customWidth="1"/>
    <col min="6147" max="6147" width="3.85714285714286" style="524" customWidth="1"/>
    <col min="6148" max="6148" width="3.71428571428571" style="524" customWidth="1"/>
    <col min="6149" max="6149" width="12.7142857142857" style="524" customWidth="1"/>
    <col min="6150" max="6150" width="52.7142857142857" style="524" customWidth="1"/>
    <col min="6151" max="6154" width="0" style="524" hidden="1" customWidth="1"/>
    <col min="6155" max="6155" width="12.2857142857143" style="524" customWidth="1"/>
    <col min="6156" max="6156" width="6.42857142857143" style="524" customWidth="1"/>
    <col min="6157" max="6157" width="12.2857142857143" style="524" customWidth="1"/>
    <col min="6158" max="6158" width="0" style="524" hidden="1" customWidth="1"/>
    <col min="6159" max="6159" width="3.71428571428571" style="524" customWidth="1"/>
    <col min="6160" max="6160" width="11.1428571428571" style="524" customWidth="1"/>
    <col min="6161" max="6162" width="10.5714285714286" style="524"/>
    <col min="6163" max="6163" width="11.1428571428571" style="524" customWidth="1"/>
    <col min="6164" max="6393" width="10.5714285714286" style="524"/>
    <col min="6394" max="6401" width="0" style="524" hidden="1" customWidth="1"/>
    <col min="6402" max="6402" width="3.71428571428571" style="524" customWidth="1"/>
    <col min="6403" max="6403" width="3.85714285714286" style="524" customWidth="1"/>
    <col min="6404" max="6404" width="3.71428571428571" style="524" customWidth="1"/>
    <col min="6405" max="6405" width="12.7142857142857" style="524" customWidth="1"/>
    <col min="6406" max="6406" width="52.7142857142857" style="524" customWidth="1"/>
    <col min="6407" max="6410" width="0" style="524" hidden="1" customWidth="1"/>
    <col min="6411" max="6411" width="12.2857142857143" style="524" customWidth="1"/>
    <col min="6412" max="6412" width="6.42857142857143" style="524" customWidth="1"/>
    <col min="6413" max="6413" width="12.2857142857143" style="524" customWidth="1"/>
    <col min="6414" max="6414" width="0" style="524" hidden="1" customWidth="1"/>
    <col min="6415" max="6415" width="3.71428571428571" style="524" customWidth="1"/>
    <col min="6416" max="6416" width="11.1428571428571" style="524" customWidth="1"/>
    <col min="6417" max="6418" width="10.5714285714286" style="524"/>
    <col min="6419" max="6419" width="11.1428571428571" style="524" customWidth="1"/>
    <col min="6420" max="6649" width="10.5714285714286" style="524"/>
    <col min="6650" max="6657" width="0" style="524" hidden="1" customWidth="1"/>
    <col min="6658" max="6658" width="3.71428571428571" style="524" customWidth="1"/>
    <col min="6659" max="6659" width="3.85714285714286" style="524" customWidth="1"/>
    <col min="6660" max="6660" width="3.71428571428571" style="524" customWidth="1"/>
    <col min="6661" max="6661" width="12.7142857142857" style="524" customWidth="1"/>
    <col min="6662" max="6662" width="52.7142857142857" style="524" customWidth="1"/>
    <col min="6663" max="6666" width="0" style="524" hidden="1" customWidth="1"/>
    <col min="6667" max="6667" width="12.2857142857143" style="524" customWidth="1"/>
    <col min="6668" max="6668" width="6.42857142857143" style="524" customWidth="1"/>
    <col min="6669" max="6669" width="12.2857142857143" style="524" customWidth="1"/>
    <col min="6670" max="6670" width="0" style="524" hidden="1" customWidth="1"/>
    <col min="6671" max="6671" width="3.71428571428571" style="524" customWidth="1"/>
    <col min="6672" max="6672" width="11.1428571428571" style="524" customWidth="1"/>
    <col min="6673" max="6674" width="10.5714285714286" style="524"/>
    <col min="6675" max="6675" width="11.1428571428571" style="524" customWidth="1"/>
    <col min="6676" max="6905" width="10.5714285714286" style="524"/>
    <col min="6906" max="6913" width="0" style="524" hidden="1" customWidth="1"/>
    <col min="6914" max="6914" width="3.71428571428571" style="524" customWidth="1"/>
    <col min="6915" max="6915" width="3.85714285714286" style="524" customWidth="1"/>
    <col min="6916" max="6916" width="3.71428571428571" style="524" customWidth="1"/>
    <col min="6917" max="6917" width="12.7142857142857" style="524" customWidth="1"/>
    <col min="6918" max="6918" width="52.7142857142857" style="524" customWidth="1"/>
    <col min="6919" max="6922" width="0" style="524" hidden="1" customWidth="1"/>
    <col min="6923" max="6923" width="12.2857142857143" style="524" customWidth="1"/>
    <col min="6924" max="6924" width="6.42857142857143" style="524" customWidth="1"/>
    <col min="6925" max="6925" width="12.2857142857143" style="524" customWidth="1"/>
    <col min="6926" max="6926" width="0" style="524" hidden="1" customWidth="1"/>
    <col min="6927" max="6927" width="3.71428571428571" style="524" customWidth="1"/>
    <col min="6928" max="6928" width="11.1428571428571" style="524" customWidth="1"/>
    <col min="6929" max="6930" width="10.5714285714286" style="524"/>
    <col min="6931" max="6931" width="11.1428571428571" style="524" customWidth="1"/>
    <col min="6932" max="7161" width="10.5714285714286" style="524"/>
    <col min="7162" max="7169" width="0" style="524" hidden="1" customWidth="1"/>
    <col min="7170" max="7170" width="3.71428571428571" style="524" customWidth="1"/>
    <col min="7171" max="7171" width="3.85714285714286" style="524" customWidth="1"/>
    <col min="7172" max="7172" width="3.71428571428571" style="524" customWidth="1"/>
    <col min="7173" max="7173" width="12.7142857142857" style="524" customWidth="1"/>
    <col min="7174" max="7174" width="52.7142857142857" style="524" customWidth="1"/>
    <col min="7175" max="7178" width="0" style="524" hidden="1" customWidth="1"/>
    <col min="7179" max="7179" width="12.2857142857143" style="524" customWidth="1"/>
    <col min="7180" max="7180" width="6.42857142857143" style="524" customWidth="1"/>
    <col min="7181" max="7181" width="12.2857142857143" style="524" customWidth="1"/>
    <col min="7182" max="7182" width="0" style="524" hidden="1" customWidth="1"/>
    <col min="7183" max="7183" width="3.71428571428571" style="524" customWidth="1"/>
    <col min="7184" max="7184" width="11.1428571428571" style="524" customWidth="1"/>
    <col min="7185" max="7186" width="10.5714285714286" style="524"/>
    <col min="7187" max="7187" width="11.1428571428571" style="524" customWidth="1"/>
    <col min="7188" max="7417" width="10.5714285714286" style="524"/>
    <col min="7418" max="7425" width="0" style="524" hidden="1" customWidth="1"/>
    <col min="7426" max="7426" width="3.71428571428571" style="524" customWidth="1"/>
    <col min="7427" max="7427" width="3.85714285714286" style="524" customWidth="1"/>
    <col min="7428" max="7428" width="3.71428571428571" style="524" customWidth="1"/>
    <col min="7429" max="7429" width="12.7142857142857" style="524" customWidth="1"/>
    <col min="7430" max="7430" width="52.7142857142857" style="524" customWidth="1"/>
    <col min="7431" max="7434" width="0" style="524" hidden="1" customWidth="1"/>
    <col min="7435" max="7435" width="12.2857142857143" style="524" customWidth="1"/>
    <col min="7436" max="7436" width="6.42857142857143" style="524" customWidth="1"/>
    <col min="7437" max="7437" width="12.2857142857143" style="524" customWidth="1"/>
    <col min="7438" max="7438" width="0" style="524" hidden="1" customWidth="1"/>
    <col min="7439" max="7439" width="3.71428571428571" style="524" customWidth="1"/>
    <col min="7440" max="7440" width="11.1428571428571" style="524" customWidth="1"/>
    <col min="7441" max="7442" width="10.5714285714286" style="524"/>
    <col min="7443" max="7443" width="11.1428571428571" style="524" customWidth="1"/>
    <col min="7444" max="7673" width="10.5714285714286" style="524"/>
    <col min="7674" max="7681" width="0" style="524" hidden="1" customWidth="1"/>
    <col min="7682" max="7682" width="3.71428571428571" style="524" customWidth="1"/>
    <col min="7683" max="7683" width="3.85714285714286" style="524" customWidth="1"/>
    <col min="7684" max="7684" width="3.71428571428571" style="524" customWidth="1"/>
    <col min="7685" max="7685" width="12.7142857142857" style="524" customWidth="1"/>
    <col min="7686" max="7686" width="52.7142857142857" style="524" customWidth="1"/>
    <col min="7687" max="7690" width="0" style="524" hidden="1" customWidth="1"/>
    <col min="7691" max="7691" width="12.2857142857143" style="524" customWidth="1"/>
    <col min="7692" max="7692" width="6.42857142857143" style="524" customWidth="1"/>
    <col min="7693" max="7693" width="12.2857142857143" style="524" customWidth="1"/>
    <col min="7694" max="7694" width="0" style="524" hidden="1" customWidth="1"/>
    <col min="7695" max="7695" width="3.71428571428571" style="524" customWidth="1"/>
    <col min="7696" max="7696" width="11.1428571428571" style="524" customWidth="1"/>
    <col min="7697" max="7698" width="10.5714285714286" style="524"/>
    <col min="7699" max="7699" width="11.1428571428571" style="524" customWidth="1"/>
    <col min="7700" max="7929" width="10.5714285714286" style="524"/>
    <col min="7930" max="7937" width="0" style="524" hidden="1" customWidth="1"/>
    <col min="7938" max="7938" width="3.71428571428571" style="524" customWidth="1"/>
    <col min="7939" max="7939" width="3.85714285714286" style="524" customWidth="1"/>
    <col min="7940" max="7940" width="3.71428571428571" style="524" customWidth="1"/>
    <col min="7941" max="7941" width="12.7142857142857" style="524" customWidth="1"/>
    <col min="7942" max="7942" width="52.7142857142857" style="524" customWidth="1"/>
    <col min="7943" max="7946" width="0" style="524" hidden="1" customWidth="1"/>
    <col min="7947" max="7947" width="12.2857142857143" style="524" customWidth="1"/>
    <col min="7948" max="7948" width="6.42857142857143" style="524" customWidth="1"/>
    <col min="7949" max="7949" width="12.2857142857143" style="524" customWidth="1"/>
    <col min="7950" max="7950" width="0" style="524" hidden="1" customWidth="1"/>
    <col min="7951" max="7951" width="3.71428571428571" style="524" customWidth="1"/>
    <col min="7952" max="7952" width="11.1428571428571" style="524" customWidth="1"/>
    <col min="7953" max="7954" width="10.5714285714286" style="524"/>
    <col min="7955" max="7955" width="11.1428571428571" style="524" customWidth="1"/>
    <col min="7956" max="8185" width="10.5714285714286" style="524"/>
    <col min="8186" max="8193" width="0" style="524" hidden="1" customWidth="1"/>
    <col min="8194" max="8194" width="3.71428571428571" style="524" customWidth="1"/>
    <col min="8195" max="8195" width="3.85714285714286" style="524" customWidth="1"/>
    <col min="8196" max="8196" width="3.71428571428571" style="524" customWidth="1"/>
    <col min="8197" max="8197" width="12.7142857142857" style="524" customWidth="1"/>
    <col min="8198" max="8198" width="52.7142857142857" style="524" customWidth="1"/>
    <col min="8199" max="8202" width="0" style="524" hidden="1" customWidth="1"/>
    <col min="8203" max="8203" width="12.2857142857143" style="524" customWidth="1"/>
    <col min="8204" max="8204" width="6.42857142857143" style="524" customWidth="1"/>
    <col min="8205" max="8205" width="12.2857142857143" style="524" customWidth="1"/>
    <col min="8206" max="8206" width="0" style="524" hidden="1" customWidth="1"/>
    <col min="8207" max="8207" width="3.71428571428571" style="524" customWidth="1"/>
    <col min="8208" max="8208" width="11.1428571428571" style="524" customWidth="1"/>
    <col min="8209" max="8210" width="10.5714285714286" style="524"/>
    <col min="8211" max="8211" width="11.1428571428571" style="524" customWidth="1"/>
    <col min="8212" max="8441" width="10.5714285714286" style="524"/>
    <col min="8442" max="8449" width="0" style="524" hidden="1" customWidth="1"/>
    <col min="8450" max="8450" width="3.71428571428571" style="524" customWidth="1"/>
    <col min="8451" max="8451" width="3.85714285714286" style="524" customWidth="1"/>
    <col min="8452" max="8452" width="3.71428571428571" style="524" customWidth="1"/>
    <col min="8453" max="8453" width="12.7142857142857" style="524" customWidth="1"/>
    <col min="8454" max="8454" width="52.7142857142857" style="524" customWidth="1"/>
    <col min="8455" max="8458" width="0" style="524" hidden="1" customWidth="1"/>
    <col min="8459" max="8459" width="12.2857142857143" style="524" customWidth="1"/>
    <col min="8460" max="8460" width="6.42857142857143" style="524" customWidth="1"/>
    <col min="8461" max="8461" width="12.2857142857143" style="524" customWidth="1"/>
    <col min="8462" max="8462" width="0" style="524" hidden="1" customWidth="1"/>
    <col min="8463" max="8463" width="3.71428571428571" style="524" customWidth="1"/>
    <col min="8464" max="8464" width="11.1428571428571" style="524" customWidth="1"/>
    <col min="8465" max="8466" width="10.5714285714286" style="524"/>
    <col min="8467" max="8467" width="11.1428571428571" style="524" customWidth="1"/>
    <col min="8468" max="8697" width="10.5714285714286" style="524"/>
    <col min="8698" max="8705" width="0" style="524" hidden="1" customWidth="1"/>
    <col min="8706" max="8706" width="3.71428571428571" style="524" customWidth="1"/>
    <col min="8707" max="8707" width="3.85714285714286" style="524" customWidth="1"/>
    <col min="8708" max="8708" width="3.71428571428571" style="524" customWidth="1"/>
    <col min="8709" max="8709" width="12.7142857142857" style="524" customWidth="1"/>
    <col min="8710" max="8710" width="52.7142857142857" style="524" customWidth="1"/>
    <col min="8711" max="8714" width="0" style="524" hidden="1" customWidth="1"/>
    <col min="8715" max="8715" width="12.2857142857143" style="524" customWidth="1"/>
    <col min="8716" max="8716" width="6.42857142857143" style="524" customWidth="1"/>
    <col min="8717" max="8717" width="12.2857142857143" style="524" customWidth="1"/>
    <col min="8718" max="8718" width="0" style="524" hidden="1" customWidth="1"/>
    <col min="8719" max="8719" width="3.71428571428571" style="524" customWidth="1"/>
    <col min="8720" max="8720" width="11.1428571428571" style="524" customWidth="1"/>
    <col min="8721" max="8722" width="10.5714285714286" style="524"/>
    <col min="8723" max="8723" width="11.1428571428571" style="524" customWidth="1"/>
    <col min="8724" max="8953" width="10.5714285714286" style="524"/>
    <col min="8954" max="8961" width="0" style="524" hidden="1" customWidth="1"/>
    <col min="8962" max="8962" width="3.71428571428571" style="524" customWidth="1"/>
    <col min="8963" max="8963" width="3.85714285714286" style="524" customWidth="1"/>
    <col min="8964" max="8964" width="3.71428571428571" style="524" customWidth="1"/>
    <col min="8965" max="8965" width="12.7142857142857" style="524" customWidth="1"/>
    <col min="8966" max="8966" width="52.7142857142857" style="524" customWidth="1"/>
    <col min="8967" max="8970" width="0" style="524" hidden="1" customWidth="1"/>
    <col min="8971" max="8971" width="12.2857142857143" style="524" customWidth="1"/>
    <col min="8972" max="8972" width="6.42857142857143" style="524" customWidth="1"/>
    <col min="8973" max="8973" width="12.2857142857143" style="524" customWidth="1"/>
    <col min="8974" max="8974" width="0" style="524" hidden="1" customWidth="1"/>
    <col min="8975" max="8975" width="3.71428571428571" style="524" customWidth="1"/>
    <col min="8976" max="8976" width="11.1428571428571" style="524" customWidth="1"/>
    <col min="8977" max="8978" width="10.5714285714286" style="524"/>
    <col min="8979" max="8979" width="11.1428571428571" style="524" customWidth="1"/>
    <col min="8980" max="9209" width="10.5714285714286" style="524"/>
    <col min="9210" max="9217" width="0" style="524" hidden="1" customWidth="1"/>
    <col min="9218" max="9218" width="3.71428571428571" style="524" customWidth="1"/>
    <col min="9219" max="9219" width="3.85714285714286" style="524" customWidth="1"/>
    <col min="9220" max="9220" width="3.71428571428571" style="524" customWidth="1"/>
    <col min="9221" max="9221" width="12.7142857142857" style="524" customWidth="1"/>
    <col min="9222" max="9222" width="52.7142857142857" style="524" customWidth="1"/>
    <col min="9223" max="9226" width="0" style="524" hidden="1" customWidth="1"/>
    <col min="9227" max="9227" width="12.2857142857143" style="524" customWidth="1"/>
    <col min="9228" max="9228" width="6.42857142857143" style="524" customWidth="1"/>
    <col min="9229" max="9229" width="12.2857142857143" style="524" customWidth="1"/>
    <col min="9230" max="9230" width="0" style="524" hidden="1" customWidth="1"/>
    <col min="9231" max="9231" width="3.71428571428571" style="524" customWidth="1"/>
    <col min="9232" max="9232" width="11.1428571428571" style="524" customWidth="1"/>
    <col min="9233" max="9234" width="10.5714285714286" style="524"/>
    <col min="9235" max="9235" width="11.1428571428571" style="524" customWidth="1"/>
    <col min="9236" max="9465" width="10.5714285714286" style="524"/>
    <col min="9466" max="9473" width="0" style="524" hidden="1" customWidth="1"/>
    <col min="9474" max="9474" width="3.71428571428571" style="524" customWidth="1"/>
    <col min="9475" max="9475" width="3.85714285714286" style="524" customWidth="1"/>
    <col min="9476" max="9476" width="3.71428571428571" style="524" customWidth="1"/>
    <col min="9477" max="9477" width="12.7142857142857" style="524" customWidth="1"/>
    <col min="9478" max="9478" width="52.7142857142857" style="524" customWidth="1"/>
    <col min="9479" max="9482" width="0" style="524" hidden="1" customWidth="1"/>
    <col min="9483" max="9483" width="12.2857142857143" style="524" customWidth="1"/>
    <col min="9484" max="9484" width="6.42857142857143" style="524" customWidth="1"/>
    <col min="9485" max="9485" width="12.2857142857143" style="524" customWidth="1"/>
    <col min="9486" max="9486" width="0" style="524" hidden="1" customWidth="1"/>
    <col min="9487" max="9487" width="3.71428571428571" style="524" customWidth="1"/>
    <col min="9488" max="9488" width="11.1428571428571" style="524" customWidth="1"/>
    <col min="9489" max="9490" width="10.5714285714286" style="524"/>
    <col min="9491" max="9491" width="11.1428571428571" style="524" customWidth="1"/>
    <col min="9492" max="9721" width="10.5714285714286" style="524"/>
    <col min="9722" max="9729" width="0" style="524" hidden="1" customWidth="1"/>
    <col min="9730" max="9730" width="3.71428571428571" style="524" customWidth="1"/>
    <col min="9731" max="9731" width="3.85714285714286" style="524" customWidth="1"/>
    <col min="9732" max="9732" width="3.71428571428571" style="524" customWidth="1"/>
    <col min="9733" max="9733" width="12.7142857142857" style="524" customWidth="1"/>
    <col min="9734" max="9734" width="52.7142857142857" style="524" customWidth="1"/>
    <col min="9735" max="9738" width="0" style="524" hidden="1" customWidth="1"/>
    <col min="9739" max="9739" width="12.2857142857143" style="524" customWidth="1"/>
    <col min="9740" max="9740" width="6.42857142857143" style="524" customWidth="1"/>
    <col min="9741" max="9741" width="12.2857142857143" style="524" customWidth="1"/>
    <col min="9742" max="9742" width="0" style="524" hidden="1" customWidth="1"/>
    <col min="9743" max="9743" width="3.71428571428571" style="524" customWidth="1"/>
    <col min="9744" max="9744" width="11.1428571428571" style="524" customWidth="1"/>
    <col min="9745" max="9746" width="10.5714285714286" style="524"/>
    <col min="9747" max="9747" width="11.1428571428571" style="524" customWidth="1"/>
    <col min="9748" max="9977" width="10.5714285714286" style="524"/>
    <col min="9978" max="9985" width="0" style="524" hidden="1" customWidth="1"/>
    <col min="9986" max="9986" width="3.71428571428571" style="524" customWidth="1"/>
    <col min="9987" max="9987" width="3.85714285714286" style="524" customWidth="1"/>
    <col min="9988" max="9988" width="3.71428571428571" style="524" customWidth="1"/>
    <col min="9989" max="9989" width="12.7142857142857" style="524" customWidth="1"/>
    <col min="9990" max="9990" width="52.7142857142857" style="524" customWidth="1"/>
    <col min="9991" max="9994" width="0" style="524" hidden="1" customWidth="1"/>
    <col min="9995" max="9995" width="12.2857142857143" style="524" customWidth="1"/>
    <col min="9996" max="9996" width="6.42857142857143" style="524" customWidth="1"/>
    <col min="9997" max="9997" width="12.2857142857143" style="524" customWidth="1"/>
    <col min="9998" max="9998" width="0" style="524" hidden="1" customWidth="1"/>
    <col min="9999" max="9999" width="3.71428571428571" style="524" customWidth="1"/>
    <col min="10000" max="10000" width="11.1428571428571" style="524" customWidth="1"/>
    <col min="10001" max="10002" width="10.5714285714286" style="524"/>
    <col min="10003" max="10003" width="11.1428571428571" style="524" customWidth="1"/>
    <col min="10004" max="10233" width="10.5714285714286" style="524"/>
    <col min="10234" max="10241" width="0" style="524" hidden="1" customWidth="1"/>
    <col min="10242" max="10242" width="3.71428571428571" style="524" customWidth="1"/>
    <col min="10243" max="10243" width="3.85714285714286" style="524" customWidth="1"/>
    <col min="10244" max="10244" width="3.71428571428571" style="524" customWidth="1"/>
    <col min="10245" max="10245" width="12.7142857142857" style="524" customWidth="1"/>
    <col min="10246" max="10246" width="52.7142857142857" style="524" customWidth="1"/>
    <col min="10247" max="10250" width="0" style="524" hidden="1" customWidth="1"/>
    <col min="10251" max="10251" width="12.2857142857143" style="524" customWidth="1"/>
    <col min="10252" max="10252" width="6.42857142857143" style="524" customWidth="1"/>
    <col min="10253" max="10253" width="12.2857142857143" style="524" customWidth="1"/>
    <col min="10254" max="10254" width="0" style="524" hidden="1" customWidth="1"/>
    <col min="10255" max="10255" width="3.71428571428571" style="524" customWidth="1"/>
    <col min="10256" max="10256" width="11.1428571428571" style="524" customWidth="1"/>
    <col min="10257" max="10258" width="10.5714285714286" style="524"/>
    <col min="10259" max="10259" width="11.1428571428571" style="524" customWidth="1"/>
    <col min="10260" max="10489" width="10.5714285714286" style="524"/>
    <col min="10490" max="10497" width="0" style="524" hidden="1" customWidth="1"/>
    <col min="10498" max="10498" width="3.71428571428571" style="524" customWidth="1"/>
    <col min="10499" max="10499" width="3.85714285714286" style="524" customWidth="1"/>
    <col min="10500" max="10500" width="3.71428571428571" style="524" customWidth="1"/>
    <col min="10501" max="10501" width="12.7142857142857" style="524" customWidth="1"/>
    <col min="10502" max="10502" width="52.7142857142857" style="524" customWidth="1"/>
    <col min="10503" max="10506" width="0" style="524" hidden="1" customWidth="1"/>
    <col min="10507" max="10507" width="12.2857142857143" style="524" customWidth="1"/>
    <col min="10508" max="10508" width="6.42857142857143" style="524" customWidth="1"/>
    <col min="10509" max="10509" width="12.2857142857143" style="524" customWidth="1"/>
    <col min="10510" max="10510" width="0" style="524" hidden="1" customWidth="1"/>
    <col min="10511" max="10511" width="3.71428571428571" style="524" customWidth="1"/>
    <col min="10512" max="10512" width="11.1428571428571" style="524" customWidth="1"/>
    <col min="10513" max="10514" width="10.5714285714286" style="524"/>
    <col min="10515" max="10515" width="11.1428571428571" style="524" customWidth="1"/>
    <col min="10516" max="10745" width="10.5714285714286" style="524"/>
    <col min="10746" max="10753" width="0" style="524" hidden="1" customWidth="1"/>
    <col min="10754" max="10754" width="3.71428571428571" style="524" customWidth="1"/>
    <col min="10755" max="10755" width="3.85714285714286" style="524" customWidth="1"/>
    <col min="10756" max="10756" width="3.71428571428571" style="524" customWidth="1"/>
    <col min="10757" max="10757" width="12.7142857142857" style="524" customWidth="1"/>
    <col min="10758" max="10758" width="52.7142857142857" style="524" customWidth="1"/>
    <col min="10759" max="10762" width="0" style="524" hidden="1" customWidth="1"/>
    <col min="10763" max="10763" width="12.2857142857143" style="524" customWidth="1"/>
    <col min="10764" max="10764" width="6.42857142857143" style="524" customWidth="1"/>
    <col min="10765" max="10765" width="12.2857142857143" style="524" customWidth="1"/>
    <col min="10766" max="10766" width="0" style="524" hidden="1" customWidth="1"/>
    <col min="10767" max="10767" width="3.71428571428571" style="524" customWidth="1"/>
    <col min="10768" max="10768" width="11.1428571428571" style="524" customWidth="1"/>
    <col min="10769" max="10770" width="10.5714285714286" style="524"/>
    <col min="10771" max="10771" width="11.1428571428571" style="524" customWidth="1"/>
    <col min="10772" max="11001" width="10.5714285714286" style="524"/>
    <col min="11002" max="11009" width="0" style="524" hidden="1" customWidth="1"/>
    <col min="11010" max="11010" width="3.71428571428571" style="524" customWidth="1"/>
    <col min="11011" max="11011" width="3.85714285714286" style="524" customWidth="1"/>
    <col min="11012" max="11012" width="3.71428571428571" style="524" customWidth="1"/>
    <col min="11013" max="11013" width="12.7142857142857" style="524" customWidth="1"/>
    <col min="11014" max="11014" width="52.7142857142857" style="524" customWidth="1"/>
    <col min="11015" max="11018" width="0" style="524" hidden="1" customWidth="1"/>
    <col min="11019" max="11019" width="12.2857142857143" style="524" customWidth="1"/>
    <col min="11020" max="11020" width="6.42857142857143" style="524" customWidth="1"/>
    <col min="11021" max="11021" width="12.2857142857143" style="524" customWidth="1"/>
    <col min="11022" max="11022" width="0" style="524" hidden="1" customWidth="1"/>
    <col min="11023" max="11023" width="3.71428571428571" style="524" customWidth="1"/>
    <col min="11024" max="11024" width="11.1428571428571" style="524" customWidth="1"/>
    <col min="11025" max="11026" width="10.5714285714286" style="524"/>
    <col min="11027" max="11027" width="11.1428571428571" style="524" customWidth="1"/>
    <col min="11028" max="11257" width="10.5714285714286" style="524"/>
    <col min="11258" max="11265" width="0" style="524" hidden="1" customWidth="1"/>
    <col min="11266" max="11266" width="3.71428571428571" style="524" customWidth="1"/>
    <col min="11267" max="11267" width="3.85714285714286" style="524" customWidth="1"/>
    <col min="11268" max="11268" width="3.71428571428571" style="524" customWidth="1"/>
    <col min="11269" max="11269" width="12.7142857142857" style="524" customWidth="1"/>
    <col min="11270" max="11270" width="52.7142857142857" style="524" customWidth="1"/>
    <col min="11271" max="11274" width="0" style="524" hidden="1" customWidth="1"/>
    <col min="11275" max="11275" width="12.2857142857143" style="524" customWidth="1"/>
    <col min="11276" max="11276" width="6.42857142857143" style="524" customWidth="1"/>
    <col min="11277" max="11277" width="12.2857142857143" style="524" customWidth="1"/>
    <col min="11278" max="11278" width="0" style="524" hidden="1" customWidth="1"/>
    <col min="11279" max="11279" width="3.71428571428571" style="524" customWidth="1"/>
    <col min="11280" max="11280" width="11.1428571428571" style="524" customWidth="1"/>
    <col min="11281" max="11282" width="10.5714285714286" style="524"/>
    <col min="11283" max="11283" width="11.1428571428571" style="524" customWidth="1"/>
    <col min="11284" max="11513" width="10.5714285714286" style="524"/>
    <col min="11514" max="11521" width="0" style="524" hidden="1" customWidth="1"/>
    <col min="11522" max="11522" width="3.71428571428571" style="524" customWidth="1"/>
    <col min="11523" max="11523" width="3.85714285714286" style="524" customWidth="1"/>
    <col min="11524" max="11524" width="3.71428571428571" style="524" customWidth="1"/>
    <col min="11525" max="11525" width="12.7142857142857" style="524" customWidth="1"/>
    <col min="11526" max="11526" width="52.7142857142857" style="524" customWidth="1"/>
    <col min="11527" max="11530" width="0" style="524" hidden="1" customWidth="1"/>
    <col min="11531" max="11531" width="12.2857142857143" style="524" customWidth="1"/>
    <col min="11532" max="11532" width="6.42857142857143" style="524" customWidth="1"/>
    <col min="11533" max="11533" width="12.2857142857143" style="524" customWidth="1"/>
    <col min="11534" max="11534" width="0" style="524" hidden="1" customWidth="1"/>
    <col min="11535" max="11535" width="3.71428571428571" style="524" customWidth="1"/>
    <col min="11536" max="11536" width="11.1428571428571" style="524" customWidth="1"/>
    <col min="11537" max="11538" width="10.5714285714286" style="524"/>
    <col min="11539" max="11539" width="11.1428571428571" style="524" customWidth="1"/>
    <col min="11540" max="11769" width="10.5714285714286" style="524"/>
    <col min="11770" max="11777" width="0" style="524" hidden="1" customWidth="1"/>
    <col min="11778" max="11778" width="3.71428571428571" style="524" customWidth="1"/>
    <col min="11779" max="11779" width="3.85714285714286" style="524" customWidth="1"/>
    <col min="11780" max="11780" width="3.71428571428571" style="524" customWidth="1"/>
    <col min="11781" max="11781" width="12.7142857142857" style="524" customWidth="1"/>
    <col min="11782" max="11782" width="52.7142857142857" style="524" customWidth="1"/>
    <col min="11783" max="11786" width="0" style="524" hidden="1" customWidth="1"/>
    <col min="11787" max="11787" width="12.2857142857143" style="524" customWidth="1"/>
    <col min="11788" max="11788" width="6.42857142857143" style="524" customWidth="1"/>
    <col min="11789" max="11789" width="12.2857142857143" style="524" customWidth="1"/>
    <col min="11790" max="11790" width="0" style="524" hidden="1" customWidth="1"/>
    <col min="11791" max="11791" width="3.71428571428571" style="524" customWidth="1"/>
    <col min="11792" max="11792" width="11.1428571428571" style="524" customWidth="1"/>
    <col min="11793" max="11794" width="10.5714285714286" style="524"/>
    <col min="11795" max="11795" width="11.1428571428571" style="524" customWidth="1"/>
    <col min="11796" max="12025" width="10.5714285714286" style="524"/>
    <col min="12026" max="12033" width="0" style="524" hidden="1" customWidth="1"/>
    <col min="12034" max="12034" width="3.71428571428571" style="524" customWidth="1"/>
    <col min="12035" max="12035" width="3.85714285714286" style="524" customWidth="1"/>
    <col min="12036" max="12036" width="3.71428571428571" style="524" customWidth="1"/>
    <col min="12037" max="12037" width="12.7142857142857" style="524" customWidth="1"/>
    <col min="12038" max="12038" width="52.7142857142857" style="524" customWidth="1"/>
    <col min="12039" max="12042" width="0" style="524" hidden="1" customWidth="1"/>
    <col min="12043" max="12043" width="12.2857142857143" style="524" customWidth="1"/>
    <col min="12044" max="12044" width="6.42857142857143" style="524" customWidth="1"/>
    <col min="12045" max="12045" width="12.2857142857143" style="524" customWidth="1"/>
    <col min="12046" max="12046" width="0" style="524" hidden="1" customWidth="1"/>
    <col min="12047" max="12047" width="3.71428571428571" style="524" customWidth="1"/>
    <col min="12048" max="12048" width="11.1428571428571" style="524" customWidth="1"/>
    <col min="12049" max="12050" width="10.5714285714286" style="524"/>
    <col min="12051" max="12051" width="11.1428571428571" style="524" customWidth="1"/>
    <col min="12052" max="12281" width="10.5714285714286" style="524"/>
    <col min="12282" max="12289" width="0" style="524" hidden="1" customWidth="1"/>
    <col min="12290" max="12290" width="3.71428571428571" style="524" customWidth="1"/>
    <col min="12291" max="12291" width="3.85714285714286" style="524" customWidth="1"/>
    <col min="12292" max="12292" width="3.71428571428571" style="524" customWidth="1"/>
    <col min="12293" max="12293" width="12.7142857142857" style="524" customWidth="1"/>
    <col min="12294" max="12294" width="52.7142857142857" style="524" customWidth="1"/>
    <col min="12295" max="12298" width="0" style="524" hidden="1" customWidth="1"/>
    <col min="12299" max="12299" width="12.2857142857143" style="524" customWidth="1"/>
    <col min="12300" max="12300" width="6.42857142857143" style="524" customWidth="1"/>
    <col min="12301" max="12301" width="12.2857142857143" style="524" customWidth="1"/>
    <col min="12302" max="12302" width="0" style="524" hidden="1" customWidth="1"/>
    <col min="12303" max="12303" width="3.71428571428571" style="524" customWidth="1"/>
    <col min="12304" max="12304" width="11.1428571428571" style="524" customWidth="1"/>
    <col min="12305" max="12306" width="10.5714285714286" style="524"/>
    <col min="12307" max="12307" width="11.1428571428571" style="524" customWidth="1"/>
    <col min="12308" max="12537" width="10.5714285714286" style="524"/>
    <col min="12538" max="12545" width="0" style="524" hidden="1" customWidth="1"/>
    <col min="12546" max="12546" width="3.71428571428571" style="524" customWidth="1"/>
    <col min="12547" max="12547" width="3.85714285714286" style="524" customWidth="1"/>
    <col min="12548" max="12548" width="3.71428571428571" style="524" customWidth="1"/>
    <col min="12549" max="12549" width="12.7142857142857" style="524" customWidth="1"/>
    <col min="12550" max="12550" width="52.7142857142857" style="524" customWidth="1"/>
    <col min="12551" max="12554" width="0" style="524" hidden="1" customWidth="1"/>
    <col min="12555" max="12555" width="12.2857142857143" style="524" customWidth="1"/>
    <col min="12556" max="12556" width="6.42857142857143" style="524" customWidth="1"/>
    <col min="12557" max="12557" width="12.2857142857143" style="524" customWidth="1"/>
    <col min="12558" max="12558" width="0" style="524" hidden="1" customWidth="1"/>
    <col min="12559" max="12559" width="3.71428571428571" style="524" customWidth="1"/>
    <col min="12560" max="12560" width="11.1428571428571" style="524" customWidth="1"/>
    <col min="12561" max="12562" width="10.5714285714286" style="524"/>
    <col min="12563" max="12563" width="11.1428571428571" style="524" customWidth="1"/>
    <col min="12564" max="12793" width="10.5714285714286" style="524"/>
    <col min="12794" max="12801" width="0" style="524" hidden="1" customWidth="1"/>
    <col min="12802" max="12802" width="3.71428571428571" style="524" customWidth="1"/>
    <col min="12803" max="12803" width="3.85714285714286" style="524" customWidth="1"/>
    <col min="12804" max="12804" width="3.71428571428571" style="524" customWidth="1"/>
    <col min="12805" max="12805" width="12.7142857142857" style="524" customWidth="1"/>
    <col min="12806" max="12806" width="52.7142857142857" style="524" customWidth="1"/>
    <col min="12807" max="12810" width="0" style="524" hidden="1" customWidth="1"/>
    <col min="12811" max="12811" width="12.2857142857143" style="524" customWidth="1"/>
    <col min="12812" max="12812" width="6.42857142857143" style="524" customWidth="1"/>
    <col min="12813" max="12813" width="12.2857142857143" style="524" customWidth="1"/>
    <col min="12814" max="12814" width="0" style="524" hidden="1" customWidth="1"/>
    <col min="12815" max="12815" width="3.71428571428571" style="524" customWidth="1"/>
    <col min="12816" max="12816" width="11.1428571428571" style="524" customWidth="1"/>
    <col min="12817" max="12818" width="10.5714285714286" style="524"/>
    <col min="12819" max="12819" width="11.1428571428571" style="524" customWidth="1"/>
    <col min="12820" max="13049" width="10.5714285714286" style="524"/>
    <col min="13050" max="13057" width="0" style="524" hidden="1" customWidth="1"/>
    <col min="13058" max="13058" width="3.71428571428571" style="524" customWidth="1"/>
    <col min="13059" max="13059" width="3.85714285714286" style="524" customWidth="1"/>
    <col min="13060" max="13060" width="3.71428571428571" style="524" customWidth="1"/>
    <col min="13061" max="13061" width="12.7142857142857" style="524" customWidth="1"/>
    <col min="13062" max="13062" width="52.7142857142857" style="524" customWidth="1"/>
    <col min="13063" max="13066" width="0" style="524" hidden="1" customWidth="1"/>
    <col min="13067" max="13067" width="12.2857142857143" style="524" customWidth="1"/>
    <col min="13068" max="13068" width="6.42857142857143" style="524" customWidth="1"/>
    <col min="13069" max="13069" width="12.2857142857143" style="524" customWidth="1"/>
    <col min="13070" max="13070" width="0" style="524" hidden="1" customWidth="1"/>
    <col min="13071" max="13071" width="3.71428571428571" style="524" customWidth="1"/>
    <col min="13072" max="13072" width="11.1428571428571" style="524" customWidth="1"/>
    <col min="13073" max="13074" width="10.5714285714286" style="524"/>
    <col min="13075" max="13075" width="11.1428571428571" style="524" customWidth="1"/>
    <col min="13076" max="13305" width="10.5714285714286" style="524"/>
    <col min="13306" max="13313" width="0" style="524" hidden="1" customWidth="1"/>
    <col min="13314" max="13314" width="3.71428571428571" style="524" customWidth="1"/>
    <col min="13315" max="13315" width="3.85714285714286" style="524" customWidth="1"/>
    <col min="13316" max="13316" width="3.71428571428571" style="524" customWidth="1"/>
    <col min="13317" max="13317" width="12.7142857142857" style="524" customWidth="1"/>
    <col min="13318" max="13318" width="52.7142857142857" style="524" customWidth="1"/>
    <col min="13319" max="13322" width="0" style="524" hidden="1" customWidth="1"/>
    <col min="13323" max="13323" width="12.2857142857143" style="524" customWidth="1"/>
    <col min="13324" max="13324" width="6.42857142857143" style="524" customWidth="1"/>
    <col min="13325" max="13325" width="12.2857142857143" style="524" customWidth="1"/>
    <col min="13326" max="13326" width="0" style="524" hidden="1" customWidth="1"/>
    <col min="13327" max="13327" width="3.71428571428571" style="524" customWidth="1"/>
    <col min="13328" max="13328" width="11.1428571428571" style="524" customWidth="1"/>
    <col min="13329" max="13330" width="10.5714285714286" style="524"/>
    <col min="13331" max="13331" width="11.1428571428571" style="524" customWidth="1"/>
    <col min="13332" max="13561" width="10.5714285714286" style="524"/>
    <col min="13562" max="13569" width="0" style="524" hidden="1" customWidth="1"/>
    <col min="13570" max="13570" width="3.71428571428571" style="524" customWidth="1"/>
    <col min="13571" max="13571" width="3.85714285714286" style="524" customWidth="1"/>
    <col min="13572" max="13572" width="3.71428571428571" style="524" customWidth="1"/>
    <col min="13573" max="13573" width="12.7142857142857" style="524" customWidth="1"/>
    <col min="13574" max="13574" width="52.7142857142857" style="524" customWidth="1"/>
    <col min="13575" max="13578" width="0" style="524" hidden="1" customWidth="1"/>
    <col min="13579" max="13579" width="12.2857142857143" style="524" customWidth="1"/>
    <col min="13580" max="13580" width="6.42857142857143" style="524" customWidth="1"/>
    <col min="13581" max="13581" width="12.2857142857143" style="524" customWidth="1"/>
    <col min="13582" max="13582" width="0" style="524" hidden="1" customWidth="1"/>
    <col min="13583" max="13583" width="3.71428571428571" style="524" customWidth="1"/>
    <col min="13584" max="13584" width="11.1428571428571" style="524" customWidth="1"/>
    <col min="13585" max="13586" width="10.5714285714286" style="524"/>
    <col min="13587" max="13587" width="11.1428571428571" style="524" customWidth="1"/>
    <col min="13588" max="13817" width="10.5714285714286" style="524"/>
    <col min="13818" max="13825" width="0" style="524" hidden="1" customWidth="1"/>
    <col min="13826" max="13826" width="3.71428571428571" style="524" customWidth="1"/>
    <col min="13827" max="13827" width="3.85714285714286" style="524" customWidth="1"/>
    <col min="13828" max="13828" width="3.71428571428571" style="524" customWidth="1"/>
    <col min="13829" max="13829" width="12.7142857142857" style="524" customWidth="1"/>
    <col min="13830" max="13830" width="52.7142857142857" style="524" customWidth="1"/>
    <col min="13831" max="13834" width="0" style="524" hidden="1" customWidth="1"/>
    <col min="13835" max="13835" width="12.2857142857143" style="524" customWidth="1"/>
    <col min="13836" max="13836" width="6.42857142857143" style="524" customWidth="1"/>
    <col min="13837" max="13837" width="12.2857142857143" style="524" customWidth="1"/>
    <col min="13838" max="13838" width="0" style="524" hidden="1" customWidth="1"/>
    <col min="13839" max="13839" width="3.71428571428571" style="524" customWidth="1"/>
    <col min="13840" max="13840" width="11.1428571428571" style="524" customWidth="1"/>
    <col min="13841" max="13842" width="10.5714285714286" style="524"/>
    <col min="13843" max="13843" width="11.1428571428571" style="524" customWidth="1"/>
    <col min="13844" max="14073" width="10.5714285714286" style="524"/>
    <col min="14074" max="14081" width="0" style="524" hidden="1" customWidth="1"/>
    <col min="14082" max="14082" width="3.71428571428571" style="524" customWidth="1"/>
    <col min="14083" max="14083" width="3.85714285714286" style="524" customWidth="1"/>
    <col min="14084" max="14084" width="3.71428571428571" style="524" customWidth="1"/>
    <col min="14085" max="14085" width="12.7142857142857" style="524" customWidth="1"/>
    <col min="14086" max="14086" width="52.7142857142857" style="524" customWidth="1"/>
    <col min="14087" max="14090" width="0" style="524" hidden="1" customWidth="1"/>
    <col min="14091" max="14091" width="12.2857142857143" style="524" customWidth="1"/>
    <col min="14092" max="14092" width="6.42857142857143" style="524" customWidth="1"/>
    <col min="14093" max="14093" width="12.2857142857143" style="524" customWidth="1"/>
    <col min="14094" max="14094" width="0" style="524" hidden="1" customWidth="1"/>
    <col min="14095" max="14095" width="3.71428571428571" style="524" customWidth="1"/>
    <col min="14096" max="14096" width="11.1428571428571" style="524" customWidth="1"/>
    <col min="14097" max="14098" width="10.5714285714286" style="524"/>
    <col min="14099" max="14099" width="11.1428571428571" style="524" customWidth="1"/>
    <col min="14100" max="14329" width="10.5714285714286" style="524"/>
    <col min="14330" max="14337" width="0" style="524" hidden="1" customWidth="1"/>
    <col min="14338" max="14338" width="3.71428571428571" style="524" customWidth="1"/>
    <col min="14339" max="14339" width="3.85714285714286" style="524" customWidth="1"/>
    <col min="14340" max="14340" width="3.71428571428571" style="524" customWidth="1"/>
    <col min="14341" max="14341" width="12.7142857142857" style="524" customWidth="1"/>
    <col min="14342" max="14342" width="52.7142857142857" style="524" customWidth="1"/>
    <col min="14343" max="14346" width="0" style="524" hidden="1" customWidth="1"/>
    <col min="14347" max="14347" width="12.2857142857143" style="524" customWidth="1"/>
    <col min="14348" max="14348" width="6.42857142857143" style="524" customWidth="1"/>
    <col min="14349" max="14349" width="12.2857142857143" style="524" customWidth="1"/>
    <col min="14350" max="14350" width="0" style="524" hidden="1" customWidth="1"/>
    <col min="14351" max="14351" width="3.71428571428571" style="524" customWidth="1"/>
    <col min="14352" max="14352" width="11.1428571428571" style="524" customWidth="1"/>
    <col min="14353" max="14354" width="10.5714285714286" style="524"/>
    <col min="14355" max="14355" width="11.1428571428571" style="524" customWidth="1"/>
    <col min="14356" max="14585" width="10.5714285714286" style="524"/>
    <col min="14586" max="14593" width="0" style="524" hidden="1" customWidth="1"/>
    <col min="14594" max="14594" width="3.71428571428571" style="524" customWidth="1"/>
    <col min="14595" max="14595" width="3.85714285714286" style="524" customWidth="1"/>
    <col min="14596" max="14596" width="3.71428571428571" style="524" customWidth="1"/>
    <col min="14597" max="14597" width="12.7142857142857" style="524" customWidth="1"/>
    <col min="14598" max="14598" width="52.7142857142857" style="524" customWidth="1"/>
    <col min="14599" max="14602" width="0" style="524" hidden="1" customWidth="1"/>
    <col min="14603" max="14603" width="12.2857142857143" style="524" customWidth="1"/>
    <col min="14604" max="14604" width="6.42857142857143" style="524" customWidth="1"/>
    <col min="14605" max="14605" width="12.2857142857143" style="524" customWidth="1"/>
    <col min="14606" max="14606" width="0" style="524" hidden="1" customWidth="1"/>
    <col min="14607" max="14607" width="3.71428571428571" style="524" customWidth="1"/>
    <col min="14608" max="14608" width="11.1428571428571" style="524" customWidth="1"/>
    <col min="14609" max="14610" width="10.5714285714286" style="524"/>
    <col min="14611" max="14611" width="11.1428571428571" style="524" customWidth="1"/>
    <col min="14612" max="14841" width="10.5714285714286" style="524"/>
    <col min="14842" max="14849" width="0" style="524" hidden="1" customWidth="1"/>
    <col min="14850" max="14850" width="3.71428571428571" style="524" customWidth="1"/>
    <col min="14851" max="14851" width="3.85714285714286" style="524" customWidth="1"/>
    <col min="14852" max="14852" width="3.71428571428571" style="524" customWidth="1"/>
    <col min="14853" max="14853" width="12.7142857142857" style="524" customWidth="1"/>
    <col min="14854" max="14854" width="52.7142857142857" style="524" customWidth="1"/>
    <col min="14855" max="14858" width="0" style="524" hidden="1" customWidth="1"/>
    <col min="14859" max="14859" width="12.2857142857143" style="524" customWidth="1"/>
    <col min="14860" max="14860" width="6.42857142857143" style="524" customWidth="1"/>
    <col min="14861" max="14861" width="12.2857142857143" style="524" customWidth="1"/>
    <col min="14862" max="14862" width="0" style="524" hidden="1" customWidth="1"/>
    <col min="14863" max="14863" width="3.71428571428571" style="524" customWidth="1"/>
    <col min="14864" max="14864" width="11.1428571428571" style="524" customWidth="1"/>
    <col min="14865" max="14866" width="10.5714285714286" style="524"/>
    <col min="14867" max="14867" width="11.1428571428571" style="524" customWidth="1"/>
    <col min="14868" max="15097" width="10.5714285714286" style="524"/>
    <col min="15098" max="15105" width="0" style="524" hidden="1" customWidth="1"/>
    <col min="15106" max="15106" width="3.71428571428571" style="524" customWidth="1"/>
    <col min="15107" max="15107" width="3.85714285714286" style="524" customWidth="1"/>
    <col min="15108" max="15108" width="3.71428571428571" style="524" customWidth="1"/>
    <col min="15109" max="15109" width="12.7142857142857" style="524" customWidth="1"/>
    <col min="15110" max="15110" width="52.7142857142857" style="524" customWidth="1"/>
    <col min="15111" max="15114" width="0" style="524" hidden="1" customWidth="1"/>
    <col min="15115" max="15115" width="12.2857142857143" style="524" customWidth="1"/>
    <col min="15116" max="15116" width="6.42857142857143" style="524" customWidth="1"/>
    <col min="15117" max="15117" width="12.2857142857143" style="524" customWidth="1"/>
    <col min="15118" max="15118" width="0" style="524" hidden="1" customWidth="1"/>
    <col min="15119" max="15119" width="3.71428571428571" style="524" customWidth="1"/>
    <col min="15120" max="15120" width="11.1428571428571" style="524" customWidth="1"/>
    <col min="15121" max="15122" width="10.5714285714286" style="524"/>
    <col min="15123" max="15123" width="11.1428571428571" style="524" customWidth="1"/>
    <col min="15124" max="15353" width="10.5714285714286" style="524"/>
    <col min="15354" max="15361" width="0" style="524" hidden="1" customWidth="1"/>
    <col min="15362" max="15362" width="3.71428571428571" style="524" customWidth="1"/>
    <col min="15363" max="15363" width="3.85714285714286" style="524" customWidth="1"/>
    <col min="15364" max="15364" width="3.71428571428571" style="524" customWidth="1"/>
    <col min="15365" max="15365" width="12.7142857142857" style="524" customWidth="1"/>
    <col min="15366" max="15366" width="52.7142857142857" style="524" customWidth="1"/>
    <col min="15367" max="15370" width="0" style="524" hidden="1" customWidth="1"/>
    <col min="15371" max="15371" width="12.2857142857143" style="524" customWidth="1"/>
    <col min="15372" max="15372" width="6.42857142857143" style="524" customWidth="1"/>
    <col min="15373" max="15373" width="12.2857142857143" style="524" customWidth="1"/>
    <col min="15374" max="15374" width="0" style="524" hidden="1" customWidth="1"/>
    <col min="15375" max="15375" width="3.71428571428571" style="524" customWidth="1"/>
    <col min="15376" max="15376" width="11.1428571428571" style="524" customWidth="1"/>
    <col min="15377" max="15378" width="10.5714285714286" style="524"/>
    <col min="15379" max="15379" width="11.1428571428571" style="524" customWidth="1"/>
    <col min="15380" max="15609" width="10.5714285714286" style="524"/>
    <col min="15610" max="15617" width="0" style="524" hidden="1" customWidth="1"/>
    <col min="15618" max="15618" width="3.71428571428571" style="524" customWidth="1"/>
    <col min="15619" max="15619" width="3.85714285714286" style="524" customWidth="1"/>
    <col min="15620" max="15620" width="3.71428571428571" style="524" customWidth="1"/>
    <col min="15621" max="15621" width="12.7142857142857" style="524" customWidth="1"/>
    <col min="15622" max="15622" width="52.7142857142857" style="524" customWidth="1"/>
    <col min="15623" max="15626" width="0" style="524" hidden="1" customWidth="1"/>
    <col min="15627" max="15627" width="12.2857142857143" style="524" customWidth="1"/>
    <col min="15628" max="15628" width="6.42857142857143" style="524" customWidth="1"/>
    <col min="15629" max="15629" width="12.2857142857143" style="524" customWidth="1"/>
    <col min="15630" max="15630" width="0" style="524" hidden="1" customWidth="1"/>
    <col min="15631" max="15631" width="3.71428571428571" style="524" customWidth="1"/>
    <col min="15632" max="15632" width="11.1428571428571" style="524" customWidth="1"/>
    <col min="15633" max="15634" width="10.5714285714286" style="524"/>
    <col min="15635" max="15635" width="11.1428571428571" style="524" customWidth="1"/>
    <col min="15636" max="15865" width="10.5714285714286" style="524"/>
    <col min="15866" max="15873" width="0" style="524" hidden="1" customWidth="1"/>
    <col min="15874" max="15874" width="3.71428571428571" style="524" customWidth="1"/>
    <col min="15875" max="15875" width="3.85714285714286" style="524" customWidth="1"/>
    <col min="15876" max="15876" width="3.71428571428571" style="524" customWidth="1"/>
    <col min="15877" max="15877" width="12.7142857142857" style="524" customWidth="1"/>
    <col min="15878" max="15878" width="52.7142857142857" style="524" customWidth="1"/>
    <col min="15879" max="15882" width="0" style="524" hidden="1" customWidth="1"/>
    <col min="15883" max="15883" width="12.2857142857143" style="524" customWidth="1"/>
    <col min="15884" max="15884" width="6.42857142857143" style="524" customWidth="1"/>
    <col min="15885" max="15885" width="12.2857142857143" style="524" customWidth="1"/>
    <col min="15886" max="15886" width="0" style="524" hidden="1" customWidth="1"/>
    <col min="15887" max="15887" width="3.71428571428571" style="524" customWidth="1"/>
    <col min="15888" max="15888" width="11.1428571428571" style="524" customWidth="1"/>
    <col min="15889" max="15890" width="10.5714285714286" style="524"/>
    <col min="15891" max="15891" width="11.1428571428571" style="524" customWidth="1"/>
    <col min="15892" max="16121" width="10.5714285714286" style="524"/>
    <col min="16122" max="16129" width="0" style="524" hidden="1" customWidth="1"/>
    <col min="16130" max="16130" width="3.71428571428571" style="524" customWidth="1"/>
    <col min="16131" max="16131" width="3.85714285714286" style="524" customWidth="1"/>
    <col min="16132" max="16132" width="3.71428571428571" style="524" customWidth="1"/>
    <col min="16133" max="16133" width="12.7142857142857" style="524" customWidth="1"/>
    <col min="16134" max="16134" width="52.7142857142857" style="524" customWidth="1"/>
    <col min="16135" max="16138" width="0" style="524" hidden="1" customWidth="1"/>
    <col min="16139" max="16139" width="12.2857142857143" style="524" customWidth="1"/>
    <col min="16140" max="16140" width="6.42857142857143" style="524" customWidth="1"/>
    <col min="16141" max="16141" width="12.2857142857143" style="524" customWidth="1"/>
    <col min="16142" max="16142" width="0" style="524" hidden="1" customWidth="1"/>
    <col min="16143" max="16143" width="3.71428571428571" style="524" customWidth="1"/>
    <col min="16144" max="16144" width="11.1428571428571" style="524" customWidth="1"/>
    <col min="16145" max="16146" width="10.5714285714286" style="524"/>
    <col min="16147" max="16147" width="11.1428571428571" style="524" customWidth="1"/>
    <col min="16148" max="16384" width="10.5714285714286" style="524"/>
  </cols>
  <sheetData>
    <row r="1" spans="17:18" ht="14.25" hidden="1">
      <c r="Q1" s="584"/>
      <c r="R1" s="584"/>
    </row>
    <row r="2" spans="21:21" ht="14.25" hidden="1">
      <c r="U2" s="584"/>
    </row>
    <row r="3" ht="14.25" hidden="1"/>
    <row r="4" spans="10:21" ht="3" customHeight="1">
      <c r="J4" s="530"/>
      <c r="K4" s="530"/>
      <c r="L4" s="525"/>
      <c r="M4" s="525"/>
      <c r="N4" s="525"/>
      <c r="O4" s="533"/>
      <c r="P4" s="533"/>
      <c r="Q4" s="533"/>
      <c r="R4" s="533"/>
      <c r="S4" s="533"/>
      <c r="T4" s="533"/>
      <c r="U4" s="533"/>
    </row>
    <row r="5" spans="10:21" ht="22.5" customHeight="1">
      <c r="J5" s="530"/>
      <c r="K5" s="530"/>
      <c r="L5" s="1221" t="s">
        <v>633</v>
      </c>
      <c r="M5" s="1221"/>
      <c r="N5" s="1221"/>
      <c r="O5" s="1221"/>
      <c r="P5" s="1221"/>
      <c r="Q5" s="1221"/>
      <c r="R5" s="1221"/>
      <c r="S5" s="1221"/>
      <c r="T5" s="1221"/>
      <c r="U5" s="665"/>
    </row>
    <row r="6" spans="10:22"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503</v>
      </c>
      <c r="N7" s="667"/>
      <c r="O7" s="1227" t="str">
        <f>IF(NameOrPr_ch="",IF(NameOrPr="","",NameOrPr),NameOrPr_ch)</f>
        <v>Государственный комитет Республики Татарстан по тарифам</v>
      </c>
      <c r="P7" s="1227"/>
      <c r="Q7" s="1227"/>
      <c r="R7" s="1227"/>
      <c r="S7" s="1227"/>
      <c r="T7" s="1227"/>
      <c r="U7" s="583"/>
      <c r="V7" s="583"/>
      <c r="W7" s="520"/>
      <c r="X7" s="591"/>
      <c r="Y7" s="591"/>
      <c r="Z7" s="591"/>
      <c r="AA7" s="591"/>
      <c r="AB7" s="591"/>
      <c r="AC7" s="591"/>
    </row>
    <row r="8" spans="1:29" s="571" customFormat="1" ht="18.75">
      <c r="A8" s="591"/>
      <c r="B8" s="591"/>
      <c r="C8" s="591"/>
      <c r="D8" s="591"/>
      <c r="E8" s="591"/>
      <c r="F8" s="591"/>
      <c r="G8" s="591"/>
      <c r="H8" s="591"/>
      <c r="L8" s="500"/>
      <c r="M8" s="618" t="s">
        <v>598</v>
      </c>
      <c r="N8" s="667"/>
      <c r="O8" s="1227" t="str">
        <f>IF(datePr_ch="",IF(datePr="","",datePr),datePr_ch)</f>
        <v>19.12.2018</v>
      </c>
      <c r="P8" s="1227"/>
      <c r="Q8" s="1227"/>
      <c r="R8" s="1227"/>
      <c r="S8" s="1227"/>
      <c r="T8" s="1227"/>
      <c r="U8" s="583"/>
      <c r="V8" s="583"/>
      <c r="W8" s="520"/>
      <c r="X8" s="591"/>
      <c r="Y8" s="591"/>
      <c r="Z8" s="591"/>
      <c r="AA8" s="591"/>
      <c r="AB8" s="591"/>
      <c r="AC8" s="591"/>
    </row>
    <row r="9" spans="1:29" s="571" customFormat="1" ht="18.75">
      <c r="A9" s="591"/>
      <c r="B9" s="591"/>
      <c r="C9" s="591"/>
      <c r="D9" s="591"/>
      <c r="E9" s="591"/>
      <c r="F9" s="591"/>
      <c r="G9" s="591"/>
      <c r="H9" s="591"/>
      <c r="L9" s="553"/>
      <c r="M9" s="618" t="s">
        <v>597</v>
      </c>
      <c r="N9" s="667"/>
      <c r="O9" s="1227" t="str">
        <f>IF(numberPr_ch="",IF(numberPr="","",numberPr),numberPr_ch)</f>
        <v>5-103/тэ</v>
      </c>
      <c r="P9" s="1227"/>
      <c r="Q9" s="1227"/>
      <c r="R9" s="1227"/>
      <c r="S9" s="1227"/>
      <c r="T9" s="1227"/>
      <c r="U9" s="583"/>
      <c r="V9" s="583"/>
      <c r="W9" s="520"/>
      <c r="X9" s="591"/>
      <c r="Y9" s="591"/>
      <c r="Z9" s="591"/>
      <c r="AA9" s="591"/>
      <c r="AB9" s="591"/>
      <c r="AC9" s="591"/>
    </row>
    <row r="10" spans="1:29" s="571" customFormat="1" ht="18.75">
      <c r="A10" s="591"/>
      <c r="B10" s="591"/>
      <c r="C10" s="591"/>
      <c r="D10" s="591"/>
      <c r="E10" s="591"/>
      <c r="F10" s="591"/>
      <c r="G10" s="591"/>
      <c r="H10" s="591"/>
      <c r="L10" s="553"/>
      <c r="M10" s="618" t="s">
        <v>502</v>
      </c>
      <c r="N10" s="667"/>
      <c r="O10" s="1227" t="str">
        <f>IF(IstPub_ch="",IF(IstPub="","",IstPub),IstPub_ch)</f>
        <v>Официальный сайт правовой информации Министерства юстиции РТ:  http//pravo.tatarstan.ru</v>
      </c>
      <c r="P10" s="1227"/>
      <c r="Q10" s="1227"/>
      <c r="R10" s="1227"/>
      <c r="S10" s="1227"/>
      <c r="T10" s="1227"/>
      <c r="U10" s="583"/>
      <c r="V10" s="583"/>
      <c r="W10" s="520"/>
      <c r="X10" s="591"/>
      <c r="Y10" s="591"/>
      <c r="Z10" s="591"/>
      <c r="AA10" s="591"/>
      <c r="AB10" s="591"/>
      <c r="AC10" s="591"/>
    </row>
    <row r="11" spans="1:29"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c r="AC11" s="591"/>
    </row>
    <row r="12" spans="10:21" ht="14.25">
      <c r="J12" s="530"/>
      <c r="K12" s="530"/>
      <c r="L12" s="525"/>
      <c r="M12" s="525"/>
      <c r="N12" s="503"/>
      <c r="O12" s="1228"/>
      <c r="P12" s="1228"/>
      <c r="Q12" s="1228"/>
      <c r="R12" s="1228"/>
      <c r="S12" s="1228"/>
      <c r="T12" s="1228"/>
      <c r="U12" s="1228"/>
    </row>
    <row r="13" spans="10:23" ht="14.25">
      <c r="J13" s="530"/>
      <c r="K13" s="530"/>
      <c r="L13" s="1159" t="s">
        <v>454</v>
      </c>
      <c r="M13" s="1159"/>
      <c r="N13" s="1159"/>
      <c r="O13" s="1159"/>
      <c r="P13" s="1159"/>
      <c r="Q13" s="1159"/>
      <c r="R13" s="1159"/>
      <c r="S13" s="1159"/>
      <c r="T13" s="1159"/>
      <c r="U13" s="1159"/>
      <c r="V13" s="1159"/>
      <c r="W13" s="1159" t="s">
        <v>455</v>
      </c>
    </row>
    <row r="14" spans="10:23" ht="14.25" customHeight="1">
      <c r="J14" s="530"/>
      <c r="K14" s="530"/>
      <c r="L14" s="1234" t="s">
        <v>92</v>
      </c>
      <c r="M14" s="1234" t="s">
        <v>641</v>
      </c>
      <c r="N14" s="662"/>
      <c r="O14" s="1235" t="s">
        <v>643</v>
      </c>
      <c r="P14" s="1236"/>
      <c r="Q14" s="1236"/>
      <c r="R14" s="1236"/>
      <c r="S14" s="1236"/>
      <c r="T14" s="1237"/>
      <c r="U14" s="1218" t="s">
        <v>341</v>
      </c>
      <c r="V14" s="1231" t="s">
        <v>275</v>
      </c>
      <c r="W14" s="1159"/>
    </row>
    <row r="15" spans="10:23" ht="14.25" customHeight="1">
      <c r="J15" s="530"/>
      <c r="K15" s="530"/>
      <c r="L15" s="1234"/>
      <c r="M15" s="1234"/>
      <c r="N15" s="663"/>
      <c r="O15" s="1240" t="s">
        <v>607</v>
      </c>
      <c r="P15" s="1238" t="s">
        <v>271</v>
      </c>
      <c r="Q15" s="1239"/>
      <c r="R15" s="1215" t="s">
        <v>656</v>
      </c>
      <c r="S15" s="1216"/>
      <c r="T15" s="1217"/>
      <c r="U15" s="1219"/>
      <c r="V15" s="1232"/>
      <c r="W15" s="1159"/>
    </row>
    <row r="16" spans="10:23" ht="33.75" customHeight="1">
      <c r="J16" s="530"/>
      <c r="K16" s="530"/>
      <c r="L16" s="1234"/>
      <c r="M16" s="1234"/>
      <c r="N16" s="664"/>
      <c r="O16" s="1241"/>
      <c r="P16" s="536" t="s">
        <v>608</v>
      </c>
      <c r="Q16" s="536" t="s">
        <v>6</v>
      </c>
      <c r="R16" s="537" t="s">
        <v>274</v>
      </c>
      <c r="S16" s="1229" t="s">
        <v>273</v>
      </c>
      <c r="T16" s="1230"/>
      <c r="U16" s="1220"/>
      <c r="V16" s="1233"/>
      <c r="W16" s="1159"/>
    </row>
    <row r="17" spans="10:23" ht="14.25">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9" ht="22.5">
      <c r="A18" s="1207">
        <v>1</v>
      </c>
      <c r="B18" s="866"/>
      <c r="C18" s="866"/>
      <c r="D18" s="866"/>
      <c r="E18" s="867"/>
      <c r="F18" s="868"/>
      <c r="G18" s="868"/>
      <c r="H18" s="868"/>
      <c r="I18" s="869"/>
      <c r="J18" s="864"/>
      <c r="K18" s="871"/>
      <c r="L18" s="594">
        <f>mergeValue(A18)</f>
        <v>1</v>
      </c>
      <c r="M18" s="642" t="s">
        <v>20</v>
      </c>
      <c r="N18" s="647"/>
      <c r="O18" s="1208"/>
      <c r="P18" s="1208"/>
      <c r="Q18" s="1208"/>
      <c r="R18" s="1208"/>
      <c r="S18" s="1208"/>
      <c r="T18" s="1208"/>
      <c r="U18" s="1208"/>
      <c r="V18" s="1208"/>
      <c r="W18" s="631" t="s">
        <v>477</v>
      </c>
      <c r="Y18" s="590"/>
      <c r="Z18" s="590" t="str">
        <f t="shared" si="0" ref="Z18:Z31">IF(M18="","",M18)</f>
        <v>Наименование тарифа</v>
      </c>
      <c r="AA18" s="590"/>
      <c r="AB18" s="590"/>
      <c r="AC18" s="590"/>
    </row>
    <row r="19" spans="1:29" ht="22.5">
      <c r="A19" s="1207"/>
      <c r="B19" s="1207">
        <v>1</v>
      </c>
      <c r="C19" s="866"/>
      <c r="D19" s="866"/>
      <c r="E19" s="868"/>
      <c r="F19" s="868"/>
      <c r="G19" s="868"/>
      <c r="H19" s="868"/>
      <c r="I19" s="863"/>
      <c r="J19" s="862"/>
      <c r="K19" s="865"/>
      <c r="L19" s="594" t="str">
        <f>mergeValue(A19)&amp;"."&amp;mergeValue(B19)</f>
        <v>1.1</v>
      </c>
      <c r="M19" s="547" t="s">
        <v>16</v>
      </c>
      <c r="N19" s="647"/>
      <c r="O19" s="1208"/>
      <c r="P19" s="1208"/>
      <c r="Q19" s="1208"/>
      <c r="R19" s="1208"/>
      <c r="S19" s="1208"/>
      <c r="T19" s="1208"/>
      <c r="U19" s="1208"/>
      <c r="V19" s="1208"/>
      <c r="W19" s="631" t="s">
        <v>478</v>
      </c>
      <c r="Y19" s="590"/>
      <c r="Z19" s="590" t="str">
        <f t="shared" si="0"/>
        <v>Территория действия тарифа</v>
      </c>
      <c r="AA19" s="590"/>
      <c r="AB19" s="590"/>
      <c r="AC19" s="590"/>
    </row>
    <row r="20" spans="1:29" ht="22.5">
      <c r="A20" s="1207"/>
      <c r="B20" s="1207"/>
      <c r="C20" s="1207">
        <v>1</v>
      </c>
      <c r="D20" s="866"/>
      <c r="E20" s="868"/>
      <c r="F20" s="868"/>
      <c r="G20" s="868"/>
      <c r="H20" s="868"/>
      <c r="I20" s="870"/>
      <c r="J20" s="862"/>
      <c r="K20" s="865"/>
      <c r="L20" s="594" t="str">
        <f>mergeValue(A20)&amp;"."&amp;mergeValue(B20)&amp;"."&amp;mergeValue(C20)</f>
        <v>1.1.1</v>
      </c>
      <c r="M20" s="548" t="s">
        <v>7</v>
      </c>
      <c r="N20" s="647"/>
      <c r="O20" s="1208"/>
      <c r="P20" s="1208"/>
      <c r="Q20" s="1208"/>
      <c r="R20" s="1208"/>
      <c r="S20" s="1208"/>
      <c r="T20" s="1208"/>
      <c r="U20" s="1208"/>
      <c r="V20" s="1208"/>
      <c r="W20" s="631" t="s">
        <v>635</v>
      </c>
      <c r="Y20" s="590"/>
      <c r="Z20" s="590" t="str">
        <f t="shared" si="0"/>
        <v xml:space="preserve">Наименование системы теплоснабжения </v>
      </c>
      <c r="AA20" s="590"/>
      <c r="AB20" s="590"/>
      <c r="AC20" s="590"/>
    </row>
    <row r="21" spans="1:29" ht="22.5">
      <c r="A21" s="1207"/>
      <c r="B21" s="1207"/>
      <c r="C21" s="1207"/>
      <c r="D21" s="1207">
        <v>1</v>
      </c>
      <c r="E21" s="868"/>
      <c r="F21" s="868"/>
      <c r="G21" s="868"/>
      <c r="H21" s="868"/>
      <c r="I21" s="870"/>
      <c r="J21" s="862"/>
      <c r="K21" s="865"/>
      <c r="L21" s="594" t="str">
        <f>mergeValue(A21)&amp;"."&amp;mergeValue(B21)&amp;"."&amp;mergeValue(C21)&amp;"."&amp;mergeValue(D21)</f>
        <v>1.1.1.1</v>
      </c>
      <c r="M21" s="549" t="s">
        <v>22</v>
      </c>
      <c r="N21" s="647"/>
      <c r="O21" s="1208"/>
      <c r="P21" s="1208"/>
      <c r="Q21" s="1208"/>
      <c r="R21" s="1208"/>
      <c r="S21" s="1208"/>
      <c r="T21" s="1208"/>
      <c r="U21" s="1208"/>
      <c r="V21" s="1208"/>
      <c r="W21" s="631" t="s">
        <v>636</v>
      </c>
      <c r="Y21" s="590"/>
      <c r="Z21" s="590" t="str">
        <f t="shared" si="0"/>
        <v xml:space="preserve">Источник тепловой энергии  </v>
      </c>
      <c r="AA21" s="590"/>
      <c r="AB21" s="590"/>
      <c r="AC21" s="590"/>
    </row>
    <row r="22" spans="1:29" ht="101.25">
      <c r="A22" s="1207"/>
      <c r="B22" s="1207"/>
      <c r="C22" s="1207"/>
      <c r="D22" s="1207"/>
      <c r="E22" s="1207">
        <v>1</v>
      </c>
      <c r="F22" s="868"/>
      <c r="G22" s="868"/>
      <c r="H22" s="866">
        <v>1</v>
      </c>
      <c r="I22" s="1207">
        <v>1</v>
      </c>
      <c r="J22" s="868"/>
      <c r="K22" s="873"/>
      <c r="L22" s="594" t="str">
        <f>mergeValue(A22)&amp;"."&amp;mergeValue(B22)&amp;"."&amp;mergeValue(C22)&amp;"."&amp;mergeValue(D22)&amp;"."&amp;mergeValue(E22)</f>
        <v>1.1.1.1.1</v>
      </c>
      <c r="M22" s="555" t="s">
        <v>9</v>
      </c>
      <c r="N22" s="647"/>
      <c r="O22" s="1209"/>
      <c r="P22" s="1209"/>
      <c r="Q22" s="1209"/>
      <c r="R22" s="1209"/>
      <c r="S22" s="1209"/>
      <c r="T22" s="1209"/>
      <c r="U22" s="1209"/>
      <c r="V22" s="1209"/>
      <c r="W22" s="631" t="s">
        <v>640</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7"/>
      <c r="B23" s="1207"/>
      <c r="C23" s="1207"/>
      <c r="D23" s="1207"/>
      <c r="E23" s="1207"/>
      <c r="F23" s="1207">
        <v>1</v>
      </c>
      <c r="G23" s="866"/>
      <c r="H23" s="866"/>
      <c r="I23" s="1207"/>
      <c r="J23" s="1207">
        <v>1</v>
      </c>
      <c r="K23" s="874"/>
      <c r="L23" s="594" t="str">
        <f>mergeValue(A23)&amp;"."&amp;mergeValue(B23)&amp;"."&amp;mergeValue(C23)&amp;"."&amp;mergeValue(D23)&amp;"."&amp;mergeValue(E23)&amp;"."&amp;mergeValue(F23)</f>
        <v>1.1.1.1.1.1</v>
      </c>
      <c r="M23" s="556" t="s">
        <v>10</v>
      </c>
      <c r="N23" s="647"/>
      <c r="O23" s="1210"/>
      <c r="P23" s="1211"/>
      <c r="Q23" s="1211"/>
      <c r="R23" s="1211"/>
      <c r="S23" s="1211"/>
      <c r="T23" s="1211"/>
      <c r="U23" s="1211"/>
      <c r="V23" s="1212"/>
      <c r="W23" s="631" t="s">
        <v>638</v>
      </c>
      <c r="Y23" s="590"/>
      <c r="Z23" s="590" t="str">
        <f t="shared" si="0"/>
        <v>Группа потребителей</v>
      </c>
      <c r="AA23" s="590"/>
      <c r="AB23" s="590"/>
      <c r="AC23" s="590"/>
    </row>
    <row r="24" spans="1:29" ht="189" customHeight="1">
      <c r="A24" s="1207"/>
      <c r="B24" s="1207"/>
      <c r="C24" s="1207"/>
      <c r="D24" s="1207"/>
      <c r="E24" s="1207"/>
      <c r="F24" s="1207"/>
      <c r="G24" s="866">
        <v>1</v>
      </c>
      <c r="H24" s="866"/>
      <c r="I24" s="1207"/>
      <c r="J24" s="1207"/>
      <c r="K24" s="874">
        <v>1</v>
      </c>
      <c r="L24" s="594" t="str">
        <f>mergeValue(A24)&amp;"."&amp;mergeValue(B24)&amp;"."&amp;mergeValue(C24)&amp;"."&amp;mergeValue(D24)&amp;"."&amp;mergeValue(E24)&amp;"."&amp;mergeValue(F24)&amp;"."&amp;mergeValue(G24)</f>
        <v>1.1.1.1.1.1.1</v>
      </c>
      <c r="M24" s="1070"/>
      <c r="N24" s="647"/>
      <c r="O24" s="563"/>
      <c r="P24" s="563"/>
      <c r="Q24" s="1095"/>
      <c r="R24" s="1213"/>
      <c r="S24" s="1214" t="s">
        <v>84</v>
      </c>
      <c r="T24" s="1213"/>
      <c r="U24" s="1214" t="s">
        <v>85</v>
      </c>
      <c r="V24" s="563"/>
      <c r="W24" s="1224" t="s">
        <v>657</v>
      </c>
      <c r="X24" s="586" t="str">
        <f>strCheckDate(O25:V25)</f>
        <v/>
      </c>
      <c r="Y24" s="590"/>
      <c r="Z24" s="590" t="str">
        <f t="shared" si="0"/>
        <v/>
      </c>
      <c r="AA24" s="590"/>
      <c r="AB24" s="590"/>
      <c r="AC24" s="590"/>
    </row>
    <row r="25" spans="1:29" ht="11.25" customHeight="1" hidden="1">
      <c r="A25" s="1207"/>
      <c r="B25" s="1207"/>
      <c r="C25" s="1207"/>
      <c r="D25" s="1207"/>
      <c r="E25" s="1207"/>
      <c r="F25" s="1207"/>
      <c r="G25" s="866"/>
      <c r="H25" s="866"/>
      <c r="I25" s="1207"/>
      <c r="J25" s="1207"/>
      <c r="K25" s="874"/>
      <c r="L25" s="601"/>
      <c r="M25" s="647"/>
      <c r="N25" s="647"/>
      <c r="O25" s="563"/>
      <c r="P25" s="563"/>
      <c r="Q25" s="585" t="str">
        <f>R24&amp;"-"&amp;T24</f>
        <v>-</v>
      </c>
      <c r="R25" s="1213"/>
      <c r="S25" s="1214"/>
      <c r="T25" s="1213"/>
      <c r="U25" s="1214"/>
      <c r="V25" s="563"/>
      <c r="W25" s="1225"/>
      <c r="Y25" s="590"/>
      <c r="Z25" s="590" t="str">
        <f t="shared" si="0"/>
        <v/>
      </c>
      <c r="AA25" s="590"/>
      <c r="AB25" s="590"/>
      <c r="AC25" s="590"/>
    </row>
    <row r="26" spans="1:29" ht="15" customHeight="1">
      <c r="A26" s="1207"/>
      <c r="B26" s="1207"/>
      <c r="C26" s="1207"/>
      <c r="D26" s="1207"/>
      <c r="E26" s="1207"/>
      <c r="F26" s="1207"/>
      <c r="G26" s="868"/>
      <c r="H26" s="866"/>
      <c r="I26" s="1207"/>
      <c r="J26" s="1207"/>
      <c r="K26" s="873"/>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c r="AC26" s="590"/>
    </row>
    <row r="27" spans="1:29" ht="15" customHeight="1">
      <c r="A27" s="1207"/>
      <c r="B27" s="1207"/>
      <c r="C27" s="1207"/>
      <c r="D27" s="1207"/>
      <c r="E27" s="1207"/>
      <c r="F27" s="868"/>
      <c r="G27" s="868"/>
      <c r="H27" s="866"/>
      <c r="I27" s="1207"/>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7"/>
      <c r="B28" s="1207"/>
      <c r="C28" s="1207"/>
      <c r="D28" s="1207"/>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7"/>
      <c r="B29" s="1207"/>
      <c r="C29" s="1207"/>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7"/>
      <c r="B30" s="1207"/>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7"/>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23" ht="90" customHeight="1">
      <c r="L34" s="1">
        <v>1</v>
      </c>
      <c r="M34" s="1200" t="s">
        <v>634</v>
      </c>
      <c r="N34" s="1200"/>
      <c r="O34" s="1200"/>
      <c r="P34" s="1200"/>
      <c r="Q34" s="1200"/>
      <c r="R34" s="1200"/>
      <c r="S34" s="1200"/>
      <c r="T34" s="1200"/>
      <c r="U34" s="1200"/>
      <c r="V34" s="1200"/>
      <c r="W34" s="1200"/>
    </row>
  </sheetData>
  <sheetProtection password="FA9C" sheet="1" objects="1" scenarios="1" formatColumns="0" formatRows="0"/>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M24 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24 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dataValidation allowBlank="1" showInputMessage="1" showErrorMessage="1" prompt="Для выбора выполните двойной щелчок левой клавиши мыши по соответствующей ячейке." sqref="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131098:W131104 L196634:W196640 L262170:W262176 L327706:W327712 L393242:W393248 L458778:W458784 L524314:W524320 L589850:W589856 L655386:W655392 L720922:W720928 L786458:W786464 L851994:W852000 L917530:W917536 L983066:W983072 L65562:W65568"/>
    <dataValidation allowBlank="1" sqref="L27:W3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f911fa0-663c-4660-ac83-f5e4639dae3f}">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015" hidden="1" customWidth="1"/>
    <col min="2" max="4" width="3.71428571428571" style="1009" hidden="1" customWidth="1"/>
    <col min="5" max="5" width="3.71428571428571" style="810" customWidth="1"/>
    <col min="6" max="6" width="9.71428571428571" style="991" customWidth="1"/>
    <col min="7" max="7" width="37.7142857142857" style="991" customWidth="1"/>
    <col min="8" max="8" width="66.8571428571429" style="991" customWidth="1"/>
    <col min="9" max="9" width="115.714285714286" style="991" customWidth="1"/>
    <col min="10" max="11" width="10.5714285714286" style="1009"/>
    <col min="12" max="12" width="11.1428571428571" style="1009" customWidth="1"/>
    <col min="13" max="20" width="10.5714285714286" style="1009"/>
    <col min="21" max="16384" width="10.5714285714286" style="991"/>
  </cols>
  <sheetData>
    <row r="1" spans="1:1" ht="3" customHeight="1">
      <c r="A1" s="1015" t="s">
        <v>49</v>
      </c>
    </row>
    <row r="2" spans="6:9" ht="22.5">
      <c r="F2" s="1201" t="s">
        <v>492</v>
      </c>
      <c r="G2" s="1202"/>
      <c r="H2" s="1203"/>
      <c r="I2" s="807"/>
    </row>
    <row r="3" ht="3" customHeight="1"/>
    <row r="4" spans="1:20" s="1008" customFormat="1" ht="11.25">
      <c r="A4" s="1014"/>
      <c r="B4" s="1014"/>
      <c r="C4" s="1014"/>
      <c r="D4" s="1014"/>
      <c r="F4" s="1159" t="s">
        <v>454</v>
      </c>
      <c r="G4" s="1159"/>
      <c r="H4" s="1159"/>
      <c r="I4" s="1204"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493</v>
      </c>
      <c r="H7" s="1028" t="str">
        <f>IF(dateCh="","",dateCh)</f>
        <v>26.12.2018</v>
      </c>
      <c r="I7" s="817" t="s">
        <v>494</v>
      </c>
      <c r="J7" s="616"/>
      <c r="K7" s="1014"/>
      <c r="L7" s="1014"/>
      <c r="M7" s="1014"/>
      <c r="N7" s="1014"/>
      <c r="O7" s="1014"/>
      <c r="P7" s="1014"/>
      <c r="Q7" s="1014"/>
      <c r="R7" s="1014"/>
      <c r="S7" s="1014"/>
      <c r="T7" s="1014"/>
    </row>
    <row r="8" spans="1:20" s="1008" customFormat="1" ht="45">
      <c r="A8" s="1205">
        <v>1</v>
      </c>
      <c r="B8" s="1014"/>
      <c r="C8" s="1014"/>
      <c r="D8" s="1014"/>
      <c r="F8" s="1030" t="str">
        <f>"2."&amp;mergeValue(A8)</f>
        <v>2.1</v>
      </c>
      <c r="G8" s="816" t="s">
        <v>495</v>
      </c>
      <c r="H8" s="1028"/>
      <c r="I8" s="817" t="s">
        <v>592</v>
      </c>
      <c r="J8" s="616"/>
      <c r="K8" s="1014"/>
      <c r="L8" s="1014"/>
      <c r="M8" s="1014"/>
      <c r="N8" s="1014"/>
      <c r="O8" s="1014"/>
      <c r="P8" s="1014"/>
      <c r="Q8" s="1014"/>
      <c r="R8" s="1014"/>
      <c r="S8" s="1014"/>
      <c r="T8" s="1014"/>
    </row>
    <row r="9" spans="1:20" s="1008" customFormat="1" ht="22.5">
      <c r="A9" s="1205"/>
      <c r="B9" s="1014"/>
      <c r="C9" s="1014"/>
      <c r="D9" s="1014"/>
      <c r="F9" s="1030" t="str">
        <f>"3."&amp;mergeValue(A9)</f>
        <v>3.1</v>
      </c>
      <c r="G9" s="816" t="s">
        <v>496</v>
      </c>
      <c r="H9" s="1028"/>
      <c r="I9" s="817" t="s">
        <v>590</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497</v>
      </c>
      <c r="H10" s="1032" t="s">
        <v>458</v>
      </c>
      <c r="I10" s="817"/>
      <c r="J10" s="616"/>
      <c r="K10" s="1014"/>
      <c r="L10" s="1014"/>
      <c r="M10" s="1014"/>
      <c r="N10" s="1014"/>
      <c r="O10" s="1014"/>
      <c r="P10" s="1014"/>
      <c r="Q10" s="1014"/>
      <c r="R10" s="1014"/>
      <c r="S10" s="1014"/>
      <c r="T10" s="1014"/>
    </row>
    <row r="11" spans="1:20" s="1008" customFormat="1" ht="18.75">
      <c r="A11" s="1205"/>
      <c r="B11" s="1205">
        <v>1</v>
      </c>
      <c r="C11" s="1024"/>
      <c r="D11" s="1024"/>
      <c r="F11" s="1030" t="str">
        <f>"4."&amp;mergeValue(A11)&amp;"."&amp;mergeValue(B11)</f>
        <v>4.1.1</v>
      </c>
      <c r="G11" s="831" t="s">
        <v>594</v>
      </c>
      <c r="H11" s="1028" t="str">
        <f>IF(region_name="","",region_name)</f>
        <v>Республика Татарстан</v>
      </c>
      <c r="I11" s="817" t="s">
        <v>500</v>
      </c>
      <c r="J11" s="616"/>
      <c r="K11" s="1014"/>
      <c r="L11" s="1014"/>
      <c r="M11" s="1014"/>
      <c r="N11" s="1014"/>
      <c r="O11" s="1014"/>
      <c r="P11" s="1014"/>
      <c r="Q11" s="1014"/>
      <c r="R11" s="1014"/>
      <c r="S11" s="1014"/>
      <c r="T11" s="1014"/>
    </row>
    <row r="12" spans="1:20" s="1008" customFormat="1" ht="22.5">
      <c r="A12" s="1205"/>
      <c r="B12" s="1205"/>
      <c r="C12" s="1205">
        <v>1</v>
      </c>
      <c r="D12" s="1024"/>
      <c r="F12" s="1030" t="str">
        <f>"4."&amp;mergeValue(A12)&amp;"."&amp;mergeValue(B12)&amp;"."&amp;mergeValue(C12)</f>
        <v>4.1.1.1</v>
      </c>
      <c r="G12" s="818" t="s">
        <v>498</v>
      </c>
      <c r="H12" s="1028"/>
      <c r="I12" s="817" t="s">
        <v>501</v>
      </c>
      <c r="J12" s="616"/>
      <c r="K12" s="1014"/>
      <c r="L12" s="1014"/>
      <c r="M12" s="1014"/>
      <c r="N12" s="1014"/>
      <c r="O12" s="1014"/>
      <c r="P12" s="1014"/>
      <c r="Q12" s="1014"/>
      <c r="R12" s="1014"/>
      <c r="S12" s="1014"/>
      <c r="T12" s="1014"/>
    </row>
    <row r="13" spans="1:20" s="1008" customFormat="1" ht="39" customHeight="1">
      <c r="A13" s="1205"/>
      <c r="B13" s="1205"/>
      <c r="C13" s="1205"/>
      <c r="D13" s="1024">
        <v>1</v>
      </c>
      <c r="F13" s="1030" t="str">
        <f>"4."&amp;mergeValue(A13)&amp;"."&amp;mergeValue(B13)&amp;"."&amp;mergeValue(C13)&amp;"."&amp;mergeValue(D13)</f>
        <v>4.1.1.1.1</v>
      </c>
      <c r="G13" s="819" t="s">
        <v>499</v>
      </c>
      <c r="H13" s="1028"/>
      <c r="I13" s="1206" t="s">
        <v>593</v>
      </c>
      <c r="J13" s="616"/>
      <c r="K13" s="1014"/>
      <c r="L13" s="1014"/>
      <c r="M13" s="1014"/>
      <c r="N13" s="1014"/>
      <c r="O13" s="1014"/>
      <c r="P13" s="1014"/>
      <c r="Q13" s="1014"/>
      <c r="R13" s="1014"/>
      <c r="S13" s="1014"/>
      <c r="T13" s="1014"/>
    </row>
    <row r="14" spans="1:20" s="1008" customFormat="1" ht="18.75">
      <c r="A14" s="1205"/>
      <c r="B14" s="1205"/>
      <c r="C14" s="1205"/>
      <c r="D14" s="1024"/>
      <c r="F14" s="820"/>
      <c r="G14" s="1001" t="s">
        <v>4</v>
      </c>
      <c r="H14" s="625"/>
      <c r="I14" s="1206"/>
      <c r="J14" s="616"/>
      <c r="K14" s="1014"/>
      <c r="L14" s="1014"/>
      <c r="M14" s="1014"/>
      <c r="N14" s="1014"/>
      <c r="O14" s="1014"/>
      <c r="P14" s="1014"/>
      <c r="Q14" s="1014"/>
      <c r="R14" s="1014"/>
      <c r="S14" s="1014"/>
      <c r="T14" s="1014"/>
    </row>
    <row r="15" spans="1:20" s="1008" customFormat="1" ht="18.75">
      <c r="A15" s="1205"/>
      <c r="B15" s="1205"/>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205"/>
      <c r="B16" s="1014"/>
      <c r="C16" s="1014"/>
      <c r="D16" s="1014"/>
      <c r="F16" s="820"/>
      <c r="G16" s="734" t="s">
        <v>507</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506</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595</v>
      </c>
      <c r="H19" s="1200"/>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c3fae3f-da10-40dc-a2a0-607f5f2913dc}">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1009" hidden="1" customWidth="1"/>
    <col min="7" max="8" width="9.14285714285714" style="1015" hidden="1" customWidth="1"/>
    <col min="9" max="9" width="3.71428571428571" style="997" customWidth="1"/>
    <col min="10" max="11" width="3.71428571428571" style="810" customWidth="1"/>
    <col min="12" max="12" width="12.7142857142857" style="991" customWidth="1"/>
    <col min="13" max="13" width="44.7142857142857" style="991" customWidth="1"/>
    <col min="14" max="14" width="1.71428571428571" style="991" hidden="1" customWidth="1"/>
    <col min="15" max="15" width="29.7142857142857" style="991" hidden="1" customWidth="1"/>
    <col min="16" max="17" width="23.7142857142857" style="991" hidden="1" customWidth="1"/>
    <col min="18" max="18" width="11.7142857142857" style="991" customWidth="1"/>
    <col min="19" max="19" width="3.71428571428571" style="991" customWidth="1"/>
    <col min="20" max="20" width="11.7142857142857" style="991" customWidth="1"/>
    <col min="21" max="21" width="8.57142857142857" style="991" hidden="1" customWidth="1"/>
    <col min="22" max="22" width="4.71428571428571" style="991" customWidth="1"/>
    <col min="23" max="23" width="115.714285714286" style="991" customWidth="1"/>
    <col min="24" max="25" width="10.5714285714286" style="1009"/>
    <col min="26" max="26" width="11.1428571428571" style="1009" customWidth="1"/>
    <col min="27" max="34" width="10.5714285714286" style="1009"/>
    <col min="35" max="256" width="10.5714285714286" style="991"/>
    <col min="257" max="264" width="0" style="991" hidden="1" customWidth="1"/>
    <col min="265" max="265" width="3.71428571428571" style="991" customWidth="1"/>
    <col min="266" max="266" width="3.85714285714286" style="991" customWidth="1"/>
    <col min="267" max="267" width="3.71428571428571" style="991" customWidth="1"/>
    <col min="268" max="268" width="12.7142857142857" style="991" customWidth="1"/>
    <col min="269" max="269" width="52.7142857142857" style="991" customWidth="1"/>
    <col min="270" max="273" width="0" style="991" hidden="1" customWidth="1"/>
    <col min="274" max="274" width="12.2857142857143" style="991" customWidth="1"/>
    <col min="275" max="275" width="6.42857142857143" style="991" customWidth="1"/>
    <col min="276" max="276" width="12.2857142857143" style="991" customWidth="1"/>
    <col min="277" max="277" width="0" style="991" hidden="1" customWidth="1"/>
    <col min="278" max="278" width="3.71428571428571" style="991" customWidth="1"/>
    <col min="279" max="279" width="11.1428571428571" style="991" customWidth="1"/>
    <col min="280" max="281" width="10.5714285714286" style="991"/>
    <col min="282" max="282" width="11.1428571428571" style="991" customWidth="1"/>
    <col min="283" max="512" width="10.5714285714286" style="991"/>
    <col min="513" max="520" width="0" style="991" hidden="1" customWidth="1"/>
    <col min="521" max="521" width="3.71428571428571" style="991" customWidth="1"/>
    <col min="522" max="522" width="3.85714285714286" style="991" customWidth="1"/>
    <col min="523" max="523" width="3.71428571428571" style="991" customWidth="1"/>
    <col min="524" max="524" width="12.7142857142857" style="991" customWidth="1"/>
    <col min="525" max="525" width="52.7142857142857" style="991" customWidth="1"/>
    <col min="526" max="529" width="0" style="991" hidden="1" customWidth="1"/>
    <col min="530" max="530" width="12.2857142857143" style="991" customWidth="1"/>
    <col min="531" max="531" width="6.42857142857143" style="991" customWidth="1"/>
    <col min="532" max="532" width="12.2857142857143" style="991" customWidth="1"/>
    <col min="533" max="533" width="0" style="991" hidden="1" customWidth="1"/>
    <col min="534" max="534" width="3.71428571428571" style="991" customWidth="1"/>
    <col min="535" max="535" width="11.1428571428571" style="991" customWidth="1"/>
    <col min="536" max="537" width="10.5714285714286" style="991"/>
    <col min="538" max="538" width="11.1428571428571" style="991" customWidth="1"/>
    <col min="539" max="768" width="10.5714285714286" style="991"/>
    <col min="769" max="776" width="0" style="991" hidden="1" customWidth="1"/>
    <col min="777" max="777" width="3.71428571428571" style="991" customWidth="1"/>
    <col min="778" max="778" width="3.85714285714286" style="991" customWidth="1"/>
    <col min="779" max="779" width="3.71428571428571" style="991" customWidth="1"/>
    <col min="780" max="780" width="12.7142857142857" style="991" customWidth="1"/>
    <col min="781" max="781" width="52.7142857142857" style="991" customWidth="1"/>
    <col min="782" max="785" width="0" style="991" hidden="1" customWidth="1"/>
    <col min="786" max="786" width="12.2857142857143" style="991" customWidth="1"/>
    <col min="787" max="787" width="6.42857142857143" style="991" customWidth="1"/>
    <col min="788" max="788" width="12.2857142857143" style="991" customWidth="1"/>
    <col min="789" max="789" width="0" style="991" hidden="1" customWidth="1"/>
    <col min="790" max="790" width="3.71428571428571" style="991" customWidth="1"/>
    <col min="791" max="791" width="11.1428571428571" style="991" customWidth="1"/>
    <col min="792" max="793" width="10.5714285714286" style="991"/>
    <col min="794" max="794" width="11.1428571428571" style="991" customWidth="1"/>
    <col min="795" max="1024" width="10.5714285714286" style="991"/>
    <col min="1025" max="1032" width="0" style="991" hidden="1" customWidth="1"/>
    <col min="1033" max="1033" width="3.71428571428571" style="991" customWidth="1"/>
    <col min="1034" max="1034" width="3.85714285714286" style="991" customWidth="1"/>
    <col min="1035" max="1035" width="3.71428571428571" style="991" customWidth="1"/>
    <col min="1036" max="1036" width="12.7142857142857" style="991" customWidth="1"/>
    <col min="1037" max="1037" width="52.7142857142857" style="991" customWidth="1"/>
    <col min="1038" max="1041" width="0" style="991" hidden="1" customWidth="1"/>
    <col min="1042" max="1042" width="12.2857142857143" style="991" customWidth="1"/>
    <col min="1043" max="1043" width="6.42857142857143" style="991" customWidth="1"/>
    <col min="1044" max="1044" width="12.2857142857143" style="991" customWidth="1"/>
    <col min="1045" max="1045" width="0" style="991" hidden="1" customWidth="1"/>
    <col min="1046" max="1046" width="3.71428571428571" style="991" customWidth="1"/>
    <col min="1047" max="1047" width="11.1428571428571" style="991" customWidth="1"/>
    <col min="1048" max="1049" width="10.5714285714286" style="991"/>
    <col min="1050" max="1050" width="11.1428571428571" style="991" customWidth="1"/>
    <col min="1051" max="1280" width="10.5714285714286" style="991"/>
    <col min="1281" max="1288" width="0" style="991" hidden="1" customWidth="1"/>
    <col min="1289" max="1289" width="3.71428571428571" style="991" customWidth="1"/>
    <col min="1290" max="1290" width="3.85714285714286" style="991" customWidth="1"/>
    <col min="1291" max="1291" width="3.71428571428571" style="991" customWidth="1"/>
    <col min="1292" max="1292" width="12.7142857142857" style="991" customWidth="1"/>
    <col min="1293" max="1293" width="52.7142857142857" style="991" customWidth="1"/>
    <col min="1294" max="1297" width="0" style="991" hidden="1" customWidth="1"/>
    <col min="1298" max="1298" width="12.2857142857143" style="991" customWidth="1"/>
    <col min="1299" max="1299" width="6.42857142857143" style="991" customWidth="1"/>
    <col min="1300" max="1300" width="12.2857142857143" style="991" customWidth="1"/>
    <col min="1301" max="1301" width="0" style="991" hidden="1" customWidth="1"/>
    <col min="1302" max="1302" width="3.71428571428571" style="991" customWidth="1"/>
    <col min="1303" max="1303" width="11.1428571428571" style="991" customWidth="1"/>
    <col min="1304" max="1305" width="10.5714285714286" style="991"/>
    <col min="1306" max="1306" width="11.1428571428571" style="991" customWidth="1"/>
    <col min="1307" max="1536" width="10.5714285714286" style="991"/>
    <col min="1537" max="1544" width="0" style="991" hidden="1" customWidth="1"/>
    <col min="1545" max="1545" width="3.71428571428571" style="991" customWidth="1"/>
    <col min="1546" max="1546" width="3.85714285714286" style="991" customWidth="1"/>
    <col min="1547" max="1547" width="3.71428571428571" style="991" customWidth="1"/>
    <col min="1548" max="1548" width="12.7142857142857" style="991" customWidth="1"/>
    <col min="1549" max="1549" width="52.7142857142857" style="991" customWidth="1"/>
    <col min="1550" max="1553" width="0" style="991" hidden="1" customWidth="1"/>
    <col min="1554" max="1554" width="12.2857142857143" style="991" customWidth="1"/>
    <col min="1555" max="1555" width="6.42857142857143" style="991" customWidth="1"/>
    <col min="1556" max="1556" width="12.2857142857143" style="991" customWidth="1"/>
    <col min="1557" max="1557" width="0" style="991" hidden="1" customWidth="1"/>
    <col min="1558" max="1558" width="3.71428571428571" style="991" customWidth="1"/>
    <col min="1559" max="1559" width="11.1428571428571" style="991" customWidth="1"/>
    <col min="1560" max="1561" width="10.5714285714286" style="991"/>
    <col min="1562" max="1562" width="11.1428571428571" style="991" customWidth="1"/>
    <col min="1563" max="1792" width="10.5714285714286" style="991"/>
    <col min="1793" max="1800" width="0" style="991" hidden="1" customWidth="1"/>
    <col min="1801" max="1801" width="3.71428571428571" style="991" customWidth="1"/>
    <col min="1802" max="1802" width="3.85714285714286" style="991" customWidth="1"/>
    <col min="1803" max="1803" width="3.71428571428571" style="991" customWidth="1"/>
    <col min="1804" max="1804" width="12.7142857142857" style="991" customWidth="1"/>
    <col min="1805" max="1805" width="52.7142857142857" style="991" customWidth="1"/>
    <col min="1806" max="1809" width="0" style="991" hidden="1" customWidth="1"/>
    <col min="1810" max="1810" width="12.2857142857143" style="991" customWidth="1"/>
    <col min="1811" max="1811" width="6.42857142857143" style="991" customWidth="1"/>
    <col min="1812" max="1812" width="12.2857142857143" style="991" customWidth="1"/>
    <col min="1813" max="1813" width="0" style="991" hidden="1" customWidth="1"/>
    <col min="1814" max="1814" width="3.71428571428571" style="991" customWidth="1"/>
    <col min="1815" max="1815" width="11.1428571428571" style="991" customWidth="1"/>
    <col min="1816" max="1817" width="10.5714285714286" style="991"/>
    <col min="1818" max="1818" width="11.1428571428571" style="991" customWidth="1"/>
    <col min="1819" max="2048" width="10.5714285714286" style="991"/>
    <col min="2049" max="2056" width="0" style="991" hidden="1" customWidth="1"/>
    <col min="2057" max="2057" width="3.71428571428571" style="991" customWidth="1"/>
    <col min="2058" max="2058" width="3.85714285714286" style="991" customWidth="1"/>
    <col min="2059" max="2059" width="3.71428571428571" style="991" customWidth="1"/>
    <col min="2060" max="2060" width="12.7142857142857" style="991" customWidth="1"/>
    <col min="2061" max="2061" width="52.7142857142857" style="991" customWidth="1"/>
    <col min="2062" max="2065" width="0" style="991" hidden="1" customWidth="1"/>
    <col min="2066" max="2066" width="12.2857142857143" style="991" customWidth="1"/>
    <col min="2067" max="2067" width="6.42857142857143" style="991" customWidth="1"/>
    <col min="2068" max="2068" width="12.2857142857143" style="991" customWidth="1"/>
    <col min="2069" max="2069" width="0" style="991" hidden="1" customWidth="1"/>
    <col min="2070" max="2070" width="3.71428571428571" style="991" customWidth="1"/>
    <col min="2071" max="2071" width="11.1428571428571" style="991" customWidth="1"/>
    <col min="2072" max="2073" width="10.5714285714286" style="991"/>
    <col min="2074" max="2074" width="11.1428571428571" style="991" customWidth="1"/>
    <col min="2075" max="2304" width="10.5714285714286" style="991"/>
    <col min="2305" max="2312" width="0" style="991" hidden="1" customWidth="1"/>
    <col min="2313" max="2313" width="3.71428571428571" style="991" customWidth="1"/>
    <col min="2314" max="2314" width="3.85714285714286" style="991" customWidth="1"/>
    <col min="2315" max="2315" width="3.71428571428571" style="991" customWidth="1"/>
    <col min="2316" max="2316" width="12.7142857142857" style="991" customWidth="1"/>
    <col min="2317" max="2317" width="52.7142857142857" style="991" customWidth="1"/>
    <col min="2318" max="2321" width="0" style="991" hidden="1" customWidth="1"/>
    <col min="2322" max="2322" width="12.2857142857143" style="991" customWidth="1"/>
    <col min="2323" max="2323" width="6.42857142857143" style="991" customWidth="1"/>
    <col min="2324" max="2324" width="12.2857142857143" style="991" customWidth="1"/>
    <col min="2325" max="2325" width="0" style="991" hidden="1" customWidth="1"/>
    <col min="2326" max="2326" width="3.71428571428571" style="991" customWidth="1"/>
    <col min="2327" max="2327" width="11.1428571428571" style="991" customWidth="1"/>
    <col min="2328" max="2329" width="10.5714285714286" style="991"/>
    <col min="2330" max="2330" width="11.1428571428571" style="991" customWidth="1"/>
    <col min="2331" max="2560" width="10.5714285714286" style="991"/>
    <col min="2561" max="2568" width="0" style="991" hidden="1" customWidth="1"/>
    <col min="2569" max="2569" width="3.71428571428571" style="991" customWidth="1"/>
    <col min="2570" max="2570" width="3.85714285714286" style="991" customWidth="1"/>
    <col min="2571" max="2571" width="3.71428571428571" style="991" customWidth="1"/>
    <col min="2572" max="2572" width="12.7142857142857" style="991" customWidth="1"/>
    <col min="2573" max="2573" width="52.7142857142857" style="991" customWidth="1"/>
    <col min="2574" max="2577" width="0" style="991" hidden="1" customWidth="1"/>
    <col min="2578" max="2578" width="12.2857142857143" style="991" customWidth="1"/>
    <col min="2579" max="2579" width="6.42857142857143" style="991" customWidth="1"/>
    <col min="2580" max="2580" width="12.2857142857143" style="991" customWidth="1"/>
    <col min="2581" max="2581" width="0" style="991" hidden="1" customWidth="1"/>
    <col min="2582" max="2582" width="3.71428571428571" style="991" customWidth="1"/>
    <col min="2583" max="2583" width="11.1428571428571" style="991" customWidth="1"/>
    <col min="2584" max="2585" width="10.5714285714286" style="991"/>
    <col min="2586" max="2586" width="11.1428571428571" style="991" customWidth="1"/>
    <col min="2587" max="2816" width="10.5714285714286" style="991"/>
    <col min="2817" max="2824" width="0" style="991" hidden="1" customWidth="1"/>
    <col min="2825" max="2825" width="3.71428571428571" style="991" customWidth="1"/>
    <col min="2826" max="2826" width="3.85714285714286" style="991" customWidth="1"/>
    <col min="2827" max="2827" width="3.71428571428571" style="991" customWidth="1"/>
    <col min="2828" max="2828" width="12.7142857142857" style="991" customWidth="1"/>
    <col min="2829" max="2829" width="52.7142857142857" style="991" customWidth="1"/>
    <col min="2830" max="2833" width="0" style="991" hidden="1" customWidth="1"/>
    <col min="2834" max="2834" width="12.2857142857143" style="991" customWidth="1"/>
    <col min="2835" max="2835" width="6.42857142857143" style="991" customWidth="1"/>
    <col min="2836" max="2836" width="12.2857142857143" style="991" customWidth="1"/>
    <col min="2837" max="2837" width="0" style="991" hidden="1" customWidth="1"/>
    <col min="2838" max="2838" width="3.71428571428571" style="991" customWidth="1"/>
    <col min="2839" max="2839" width="11.1428571428571" style="991" customWidth="1"/>
    <col min="2840" max="2841" width="10.5714285714286" style="991"/>
    <col min="2842" max="2842" width="11.1428571428571" style="991" customWidth="1"/>
    <col min="2843" max="3072" width="10.5714285714286" style="991"/>
    <col min="3073" max="3080" width="0" style="991" hidden="1" customWidth="1"/>
    <col min="3081" max="3081" width="3.71428571428571" style="991" customWidth="1"/>
    <col min="3082" max="3082" width="3.85714285714286" style="991" customWidth="1"/>
    <col min="3083" max="3083" width="3.71428571428571" style="991" customWidth="1"/>
    <col min="3084" max="3084" width="12.7142857142857" style="991" customWidth="1"/>
    <col min="3085" max="3085" width="52.7142857142857" style="991" customWidth="1"/>
    <col min="3086" max="3089" width="0" style="991" hidden="1" customWidth="1"/>
    <col min="3090" max="3090" width="12.2857142857143" style="991" customWidth="1"/>
    <col min="3091" max="3091" width="6.42857142857143" style="991" customWidth="1"/>
    <col min="3092" max="3092" width="12.2857142857143" style="991" customWidth="1"/>
    <col min="3093" max="3093" width="0" style="991" hidden="1" customWidth="1"/>
    <col min="3094" max="3094" width="3.71428571428571" style="991" customWidth="1"/>
    <col min="3095" max="3095" width="11.1428571428571" style="991" customWidth="1"/>
    <col min="3096" max="3097" width="10.5714285714286" style="991"/>
    <col min="3098" max="3098" width="11.1428571428571" style="991" customWidth="1"/>
    <col min="3099" max="3328" width="10.5714285714286" style="991"/>
    <col min="3329" max="3336" width="0" style="991" hidden="1" customWidth="1"/>
    <col min="3337" max="3337" width="3.71428571428571" style="991" customWidth="1"/>
    <col min="3338" max="3338" width="3.85714285714286" style="991" customWidth="1"/>
    <col min="3339" max="3339" width="3.71428571428571" style="991" customWidth="1"/>
    <col min="3340" max="3340" width="12.7142857142857" style="991" customWidth="1"/>
    <col min="3341" max="3341" width="52.7142857142857" style="991" customWidth="1"/>
    <col min="3342" max="3345" width="0" style="991" hidden="1" customWidth="1"/>
    <col min="3346" max="3346" width="12.2857142857143" style="991" customWidth="1"/>
    <col min="3347" max="3347" width="6.42857142857143" style="991" customWidth="1"/>
    <col min="3348" max="3348" width="12.2857142857143" style="991" customWidth="1"/>
    <col min="3349" max="3349" width="0" style="991" hidden="1" customWidth="1"/>
    <col min="3350" max="3350" width="3.71428571428571" style="991" customWidth="1"/>
    <col min="3351" max="3351" width="11.1428571428571" style="991" customWidth="1"/>
    <col min="3352" max="3353" width="10.5714285714286" style="991"/>
    <col min="3354" max="3354" width="11.1428571428571" style="991" customWidth="1"/>
    <col min="3355" max="3584" width="10.5714285714286" style="991"/>
    <col min="3585" max="3592" width="0" style="991" hidden="1" customWidth="1"/>
    <col min="3593" max="3593" width="3.71428571428571" style="991" customWidth="1"/>
    <col min="3594" max="3594" width="3.85714285714286" style="991" customWidth="1"/>
    <col min="3595" max="3595" width="3.71428571428571" style="991" customWidth="1"/>
    <col min="3596" max="3596" width="12.7142857142857" style="991" customWidth="1"/>
    <col min="3597" max="3597" width="52.7142857142857" style="991" customWidth="1"/>
    <col min="3598" max="3601" width="0" style="991" hidden="1" customWidth="1"/>
    <col min="3602" max="3602" width="12.2857142857143" style="991" customWidth="1"/>
    <col min="3603" max="3603" width="6.42857142857143" style="991" customWidth="1"/>
    <col min="3604" max="3604" width="12.2857142857143" style="991" customWidth="1"/>
    <col min="3605" max="3605" width="0" style="991" hidden="1" customWidth="1"/>
    <col min="3606" max="3606" width="3.71428571428571" style="991" customWidth="1"/>
    <col min="3607" max="3607" width="11.1428571428571" style="991" customWidth="1"/>
    <col min="3608" max="3609" width="10.5714285714286" style="991"/>
    <col min="3610" max="3610" width="11.1428571428571" style="991" customWidth="1"/>
    <col min="3611" max="3840" width="10.5714285714286" style="991"/>
    <col min="3841" max="3848" width="0" style="991" hidden="1" customWidth="1"/>
    <col min="3849" max="3849" width="3.71428571428571" style="991" customWidth="1"/>
    <col min="3850" max="3850" width="3.85714285714286" style="991" customWidth="1"/>
    <col min="3851" max="3851" width="3.71428571428571" style="991" customWidth="1"/>
    <col min="3852" max="3852" width="12.7142857142857" style="991" customWidth="1"/>
    <col min="3853" max="3853" width="52.7142857142857" style="991" customWidth="1"/>
    <col min="3854" max="3857" width="0" style="991" hidden="1" customWidth="1"/>
    <col min="3858" max="3858" width="12.2857142857143" style="991" customWidth="1"/>
    <col min="3859" max="3859" width="6.42857142857143" style="991" customWidth="1"/>
    <col min="3860" max="3860" width="12.2857142857143" style="991" customWidth="1"/>
    <col min="3861" max="3861" width="0" style="991" hidden="1" customWidth="1"/>
    <col min="3862" max="3862" width="3.71428571428571" style="991" customWidth="1"/>
    <col min="3863" max="3863" width="11.1428571428571" style="991" customWidth="1"/>
    <col min="3864" max="3865" width="10.5714285714286" style="991"/>
    <col min="3866" max="3866" width="11.1428571428571" style="991" customWidth="1"/>
    <col min="3867" max="4096" width="10.5714285714286" style="991"/>
    <col min="4097" max="4104" width="0" style="991" hidden="1" customWidth="1"/>
    <col min="4105" max="4105" width="3.71428571428571" style="991" customWidth="1"/>
    <col min="4106" max="4106" width="3.85714285714286" style="991" customWidth="1"/>
    <col min="4107" max="4107" width="3.71428571428571" style="991" customWidth="1"/>
    <col min="4108" max="4108" width="12.7142857142857" style="991" customWidth="1"/>
    <col min="4109" max="4109" width="52.7142857142857" style="991" customWidth="1"/>
    <col min="4110" max="4113" width="0" style="991" hidden="1" customWidth="1"/>
    <col min="4114" max="4114" width="12.2857142857143" style="991" customWidth="1"/>
    <col min="4115" max="4115" width="6.42857142857143" style="991" customWidth="1"/>
    <col min="4116" max="4116" width="12.2857142857143" style="991" customWidth="1"/>
    <col min="4117" max="4117" width="0" style="991" hidden="1" customWidth="1"/>
    <col min="4118" max="4118" width="3.71428571428571" style="991" customWidth="1"/>
    <col min="4119" max="4119" width="11.1428571428571" style="991" customWidth="1"/>
    <col min="4120" max="4121" width="10.5714285714286" style="991"/>
    <col min="4122" max="4122" width="11.1428571428571" style="991" customWidth="1"/>
    <col min="4123" max="4352" width="10.5714285714286" style="991"/>
    <col min="4353" max="4360" width="0" style="991" hidden="1" customWidth="1"/>
    <col min="4361" max="4361" width="3.71428571428571" style="991" customWidth="1"/>
    <col min="4362" max="4362" width="3.85714285714286" style="991" customWidth="1"/>
    <col min="4363" max="4363" width="3.71428571428571" style="991" customWidth="1"/>
    <col min="4364" max="4364" width="12.7142857142857" style="991" customWidth="1"/>
    <col min="4365" max="4365" width="52.7142857142857" style="991" customWidth="1"/>
    <col min="4366" max="4369" width="0" style="991" hidden="1" customWidth="1"/>
    <col min="4370" max="4370" width="12.2857142857143" style="991" customWidth="1"/>
    <col min="4371" max="4371" width="6.42857142857143" style="991" customWidth="1"/>
    <col min="4372" max="4372" width="12.2857142857143" style="991" customWidth="1"/>
    <col min="4373" max="4373" width="0" style="991" hidden="1" customWidth="1"/>
    <col min="4374" max="4374" width="3.71428571428571" style="991" customWidth="1"/>
    <col min="4375" max="4375" width="11.1428571428571" style="991" customWidth="1"/>
    <col min="4376" max="4377" width="10.5714285714286" style="991"/>
    <col min="4378" max="4378" width="11.1428571428571" style="991" customWidth="1"/>
    <col min="4379" max="4608" width="10.5714285714286" style="991"/>
    <col min="4609" max="4616" width="0" style="991" hidden="1" customWidth="1"/>
    <col min="4617" max="4617" width="3.71428571428571" style="991" customWidth="1"/>
    <col min="4618" max="4618" width="3.85714285714286" style="991" customWidth="1"/>
    <col min="4619" max="4619" width="3.71428571428571" style="991" customWidth="1"/>
    <col min="4620" max="4620" width="12.7142857142857" style="991" customWidth="1"/>
    <col min="4621" max="4621" width="52.7142857142857" style="991" customWidth="1"/>
    <col min="4622" max="4625" width="0" style="991" hidden="1" customWidth="1"/>
    <col min="4626" max="4626" width="12.2857142857143" style="991" customWidth="1"/>
    <col min="4627" max="4627" width="6.42857142857143" style="991" customWidth="1"/>
    <col min="4628" max="4628" width="12.2857142857143" style="991" customWidth="1"/>
    <col min="4629" max="4629" width="0" style="991" hidden="1" customWidth="1"/>
    <col min="4630" max="4630" width="3.71428571428571" style="991" customWidth="1"/>
    <col min="4631" max="4631" width="11.1428571428571" style="991" customWidth="1"/>
    <col min="4632" max="4633" width="10.5714285714286" style="991"/>
    <col min="4634" max="4634" width="11.1428571428571" style="991" customWidth="1"/>
    <col min="4635" max="4864" width="10.5714285714286" style="991"/>
    <col min="4865" max="4872" width="0" style="991" hidden="1" customWidth="1"/>
    <col min="4873" max="4873" width="3.71428571428571" style="991" customWidth="1"/>
    <col min="4874" max="4874" width="3.85714285714286" style="991" customWidth="1"/>
    <col min="4875" max="4875" width="3.71428571428571" style="991" customWidth="1"/>
    <col min="4876" max="4876" width="12.7142857142857" style="991" customWidth="1"/>
    <col min="4877" max="4877" width="52.7142857142857" style="991" customWidth="1"/>
    <col min="4878" max="4881" width="0" style="991" hidden="1" customWidth="1"/>
    <col min="4882" max="4882" width="12.2857142857143" style="991" customWidth="1"/>
    <col min="4883" max="4883" width="6.42857142857143" style="991" customWidth="1"/>
    <col min="4884" max="4884" width="12.2857142857143" style="991" customWidth="1"/>
    <col min="4885" max="4885" width="0" style="991" hidden="1" customWidth="1"/>
    <col min="4886" max="4886" width="3.71428571428571" style="991" customWidth="1"/>
    <col min="4887" max="4887" width="11.1428571428571" style="991" customWidth="1"/>
    <col min="4888" max="4889" width="10.5714285714286" style="991"/>
    <col min="4890" max="4890" width="11.1428571428571" style="991" customWidth="1"/>
    <col min="4891" max="5120" width="10.5714285714286" style="991"/>
    <col min="5121" max="5128" width="0" style="991" hidden="1" customWidth="1"/>
    <col min="5129" max="5129" width="3.71428571428571" style="991" customWidth="1"/>
    <col min="5130" max="5130" width="3.85714285714286" style="991" customWidth="1"/>
    <col min="5131" max="5131" width="3.71428571428571" style="991" customWidth="1"/>
    <col min="5132" max="5132" width="12.7142857142857" style="991" customWidth="1"/>
    <col min="5133" max="5133" width="52.7142857142857" style="991" customWidth="1"/>
    <col min="5134" max="5137" width="0" style="991" hidden="1" customWidth="1"/>
    <col min="5138" max="5138" width="12.2857142857143" style="991" customWidth="1"/>
    <col min="5139" max="5139" width="6.42857142857143" style="991" customWidth="1"/>
    <col min="5140" max="5140" width="12.2857142857143" style="991" customWidth="1"/>
    <col min="5141" max="5141" width="0" style="991" hidden="1" customWidth="1"/>
    <col min="5142" max="5142" width="3.71428571428571" style="991" customWidth="1"/>
    <col min="5143" max="5143" width="11.1428571428571" style="991" customWidth="1"/>
    <col min="5144" max="5145" width="10.5714285714286" style="991"/>
    <col min="5146" max="5146" width="11.1428571428571" style="991" customWidth="1"/>
    <col min="5147" max="5376" width="10.5714285714286" style="991"/>
    <col min="5377" max="5384" width="0" style="991" hidden="1" customWidth="1"/>
    <col min="5385" max="5385" width="3.71428571428571" style="991" customWidth="1"/>
    <col min="5386" max="5386" width="3.85714285714286" style="991" customWidth="1"/>
    <col min="5387" max="5387" width="3.71428571428571" style="991" customWidth="1"/>
    <col min="5388" max="5388" width="12.7142857142857" style="991" customWidth="1"/>
    <col min="5389" max="5389" width="52.7142857142857" style="991" customWidth="1"/>
    <col min="5390" max="5393" width="0" style="991" hidden="1" customWidth="1"/>
    <col min="5394" max="5394" width="12.2857142857143" style="991" customWidth="1"/>
    <col min="5395" max="5395" width="6.42857142857143" style="991" customWidth="1"/>
    <col min="5396" max="5396" width="12.2857142857143" style="991" customWidth="1"/>
    <col min="5397" max="5397" width="0" style="991" hidden="1" customWidth="1"/>
    <col min="5398" max="5398" width="3.71428571428571" style="991" customWidth="1"/>
    <col min="5399" max="5399" width="11.1428571428571" style="991" customWidth="1"/>
    <col min="5400" max="5401" width="10.5714285714286" style="991"/>
    <col min="5402" max="5402" width="11.1428571428571" style="991" customWidth="1"/>
    <col min="5403" max="5632" width="10.5714285714286" style="991"/>
    <col min="5633" max="5640" width="0" style="991" hidden="1" customWidth="1"/>
    <col min="5641" max="5641" width="3.71428571428571" style="991" customWidth="1"/>
    <col min="5642" max="5642" width="3.85714285714286" style="991" customWidth="1"/>
    <col min="5643" max="5643" width="3.71428571428571" style="991" customWidth="1"/>
    <col min="5644" max="5644" width="12.7142857142857" style="991" customWidth="1"/>
    <col min="5645" max="5645" width="52.7142857142857" style="991" customWidth="1"/>
    <col min="5646" max="5649" width="0" style="991" hidden="1" customWidth="1"/>
    <col min="5650" max="5650" width="12.2857142857143" style="991" customWidth="1"/>
    <col min="5651" max="5651" width="6.42857142857143" style="991" customWidth="1"/>
    <col min="5652" max="5652" width="12.2857142857143" style="991" customWidth="1"/>
    <col min="5653" max="5653" width="0" style="991" hidden="1" customWidth="1"/>
    <col min="5654" max="5654" width="3.71428571428571" style="991" customWidth="1"/>
    <col min="5655" max="5655" width="11.1428571428571" style="991" customWidth="1"/>
    <col min="5656" max="5657" width="10.5714285714286" style="991"/>
    <col min="5658" max="5658" width="11.1428571428571" style="991" customWidth="1"/>
    <col min="5659" max="5888" width="10.5714285714286" style="991"/>
    <col min="5889" max="5896" width="0" style="991" hidden="1" customWidth="1"/>
    <col min="5897" max="5897" width="3.71428571428571" style="991" customWidth="1"/>
    <col min="5898" max="5898" width="3.85714285714286" style="991" customWidth="1"/>
    <col min="5899" max="5899" width="3.71428571428571" style="991" customWidth="1"/>
    <col min="5900" max="5900" width="12.7142857142857" style="991" customWidth="1"/>
    <col min="5901" max="5901" width="52.7142857142857" style="991" customWidth="1"/>
    <col min="5902" max="5905" width="0" style="991" hidden="1" customWidth="1"/>
    <col min="5906" max="5906" width="12.2857142857143" style="991" customWidth="1"/>
    <col min="5907" max="5907" width="6.42857142857143" style="991" customWidth="1"/>
    <col min="5908" max="5908" width="12.2857142857143" style="991" customWidth="1"/>
    <col min="5909" max="5909" width="0" style="991" hidden="1" customWidth="1"/>
    <col min="5910" max="5910" width="3.71428571428571" style="991" customWidth="1"/>
    <col min="5911" max="5911" width="11.1428571428571" style="991" customWidth="1"/>
    <col min="5912" max="5913" width="10.5714285714286" style="991"/>
    <col min="5914" max="5914" width="11.1428571428571" style="991" customWidth="1"/>
    <col min="5915" max="6144" width="10.5714285714286" style="991"/>
    <col min="6145" max="6152" width="0" style="991" hidden="1" customWidth="1"/>
    <col min="6153" max="6153" width="3.71428571428571" style="991" customWidth="1"/>
    <col min="6154" max="6154" width="3.85714285714286" style="991" customWidth="1"/>
    <col min="6155" max="6155" width="3.71428571428571" style="991" customWidth="1"/>
    <col min="6156" max="6156" width="12.7142857142857" style="991" customWidth="1"/>
    <col min="6157" max="6157" width="52.7142857142857" style="991" customWidth="1"/>
    <col min="6158" max="6161" width="0" style="991" hidden="1" customWidth="1"/>
    <col min="6162" max="6162" width="12.2857142857143" style="991" customWidth="1"/>
    <col min="6163" max="6163" width="6.42857142857143" style="991" customWidth="1"/>
    <col min="6164" max="6164" width="12.2857142857143" style="991" customWidth="1"/>
    <col min="6165" max="6165" width="0" style="991" hidden="1" customWidth="1"/>
    <col min="6166" max="6166" width="3.71428571428571" style="991" customWidth="1"/>
    <col min="6167" max="6167" width="11.1428571428571" style="991" customWidth="1"/>
    <col min="6168" max="6169" width="10.5714285714286" style="991"/>
    <col min="6170" max="6170" width="11.1428571428571" style="991" customWidth="1"/>
    <col min="6171" max="6400" width="10.5714285714286" style="991"/>
    <col min="6401" max="6408" width="0" style="991" hidden="1" customWidth="1"/>
    <col min="6409" max="6409" width="3.71428571428571" style="991" customWidth="1"/>
    <col min="6410" max="6410" width="3.85714285714286" style="991" customWidth="1"/>
    <col min="6411" max="6411" width="3.71428571428571" style="991" customWidth="1"/>
    <col min="6412" max="6412" width="12.7142857142857" style="991" customWidth="1"/>
    <col min="6413" max="6413" width="52.7142857142857" style="991" customWidth="1"/>
    <col min="6414" max="6417" width="0" style="991" hidden="1" customWidth="1"/>
    <col min="6418" max="6418" width="12.2857142857143" style="991" customWidth="1"/>
    <col min="6419" max="6419" width="6.42857142857143" style="991" customWidth="1"/>
    <col min="6420" max="6420" width="12.2857142857143" style="991" customWidth="1"/>
    <col min="6421" max="6421" width="0" style="991" hidden="1" customWidth="1"/>
    <col min="6422" max="6422" width="3.71428571428571" style="991" customWidth="1"/>
    <col min="6423" max="6423" width="11.1428571428571" style="991" customWidth="1"/>
    <col min="6424" max="6425" width="10.5714285714286" style="991"/>
    <col min="6426" max="6426" width="11.1428571428571" style="991" customWidth="1"/>
    <col min="6427" max="6656" width="10.5714285714286" style="991"/>
    <col min="6657" max="6664" width="0" style="991" hidden="1" customWidth="1"/>
    <col min="6665" max="6665" width="3.71428571428571" style="991" customWidth="1"/>
    <col min="6666" max="6666" width="3.85714285714286" style="991" customWidth="1"/>
    <col min="6667" max="6667" width="3.71428571428571" style="991" customWidth="1"/>
    <col min="6668" max="6668" width="12.7142857142857" style="991" customWidth="1"/>
    <col min="6669" max="6669" width="52.7142857142857" style="991" customWidth="1"/>
    <col min="6670" max="6673" width="0" style="991" hidden="1" customWidth="1"/>
    <col min="6674" max="6674" width="12.2857142857143" style="991" customWidth="1"/>
    <col min="6675" max="6675" width="6.42857142857143" style="991" customWidth="1"/>
    <col min="6676" max="6676" width="12.2857142857143" style="991" customWidth="1"/>
    <col min="6677" max="6677" width="0" style="991" hidden="1" customWidth="1"/>
    <col min="6678" max="6678" width="3.71428571428571" style="991" customWidth="1"/>
    <col min="6679" max="6679" width="11.1428571428571" style="991" customWidth="1"/>
    <col min="6680" max="6681" width="10.5714285714286" style="991"/>
    <col min="6682" max="6682" width="11.1428571428571" style="991" customWidth="1"/>
    <col min="6683" max="6912" width="10.5714285714286" style="991"/>
    <col min="6913" max="6920" width="0" style="991" hidden="1" customWidth="1"/>
    <col min="6921" max="6921" width="3.71428571428571" style="991" customWidth="1"/>
    <col min="6922" max="6922" width="3.85714285714286" style="991" customWidth="1"/>
    <col min="6923" max="6923" width="3.71428571428571" style="991" customWidth="1"/>
    <col min="6924" max="6924" width="12.7142857142857" style="991" customWidth="1"/>
    <col min="6925" max="6925" width="52.7142857142857" style="991" customWidth="1"/>
    <col min="6926" max="6929" width="0" style="991" hidden="1" customWidth="1"/>
    <col min="6930" max="6930" width="12.2857142857143" style="991" customWidth="1"/>
    <col min="6931" max="6931" width="6.42857142857143" style="991" customWidth="1"/>
    <col min="6932" max="6932" width="12.2857142857143" style="991" customWidth="1"/>
    <col min="6933" max="6933" width="0" style="991" hidden="1" customWidth="1"/>
    <col min="6934" max="6934" width="3.71428571428571" style="991" customWidth="1"/>
    <col min="6935" max="6935" width="11.1428571428571" style="991" customWidth="1"/>
    <col min="6936" max="6937" width="10.5714285714286" style="991"/>
    <col min="6938" max="6938" width="11.1428571428571" style="991" customWidth="1"/>
    <col min="6939" max="7168" width="10.5714285714286" style="991"/>
    <col min="7169" max="7176" width="0" style="991" hidden="1" customWidth="1"/>
    <col min="7177" max="7177" width="3.71428571428571" style="991" customWidth="1"/>
    <col min="7178" max="7178" width="3.85714285714286" style="991" customWidth="1"/>
    <col min="7179" max="7179" width="3.71428571428571" style="991" customWidth="1"/>
    <col min="7180" max="7180" width="12.7142857142857" style="991" customWidth="1"/>
    <col min="7181" max="7181" width="52.7142857142857" style="991" customWidth="1"/>
    <col min="7182" max="7185" width="0" style="991" hidden="1" customWidth="1"/>
    <col min="7186" max="7186" width="12.2857142857143" style="991" customWidth="1"/>
    <col min="7187" max="7187" width="6.42857142857143" style="991" customWidth="1"/>
    <col min="7188" max="7188" width="12.2857142857143" style="991" customWidth="1"/>
    <col min="7189" max="7189" width="0" style="991" hidden="1" customWidth="1"/>
    <col min="7190" max="7190" width="3.71428571428571" style="991" customWidth="1"/>
    <col min="7191" max="7191" width="11.1428571428571" style="991" customWidth="1"/>
    <col min="7192" max="7193" width="10.5714285714286" style="991"/>
    <col min="7194" max="7194" width="11.1428571428571" style="991" customWidth="1"/>
    <col min="7195" max="7424" width="10.5714285714286" style="991"/>
    <col min="7425" max="7432" width="0" style="991" hidden="1" customWidth="1"/>
    <col min="7433" max="7433" width="3.71428571428571" style="991" customWidth="1"/>
    <col min="7434" max="7434" width="3.85714285714286" style="991" customWidth="1"/>
    <col min="7435" max="7435" width="3.71428571428571" style="991" customWidth="1"/>
    <col min="7436" max="7436" width="12.7142857142857" style="991" customWidth="1"/>
    <col min="7437" max="7437" width="52.7142857142857" style="991" customWidth="1"/>
    <col min="7438" max="7441" width="0" style="991" hidden="1" customWidth="1"/>
    <col min="7442" max="7442" width="12.2857142857143" style="991" customWidth="1"/>
    <col min="7443" max="7443" width="6.42857142857143" style="991" customWidth="1"/>
    <col min="7444" max="7444" width="12.2857142857143" style="991" customWidth="1"/>
    <col min="7445" max="7445" width="0" style="991" hidden="1" customWidth="1"/>
    <col min="7446" max="7446" width="3.71428571428571" style="991" customWidth="1"/>
    <col min="7447" max="7447" width="11.1428571428571" style="991" customWidth="1"/>
    <col min="7448" max="7449" width="10.5714285714286" style="991"/>
    <col min="7450" max="7450" width="11.1428571428571" style="991" customWidth="1"/>
    <col min="7451" max="7680" width="10.5714285714286" style="991"/>
    <col min="7681" max="7688" width="0" style="991" hidden="1" customWidth="1"/>
    <col min="7689" max="7689" width="3.71428571428571" style="991" customWidth="1"/>
    <col min="7690" max="7690" width="3.85714285714286" style="991" customWidth="1"/>
    <col min="7691" max="7691" width="3.71428571428571" style="991" customWidth="1"/>
    <col min="7692" max="7692" width="12.7142857142857" style="991" customWidth="1"/>
    <col min="7693" max="7693" width="52.7142857142857" style="991" customWidth="1"/>
    <col min="7694" max="7697" width="0" style="991" hidden="1" customWidth="1"/>
    <col min="7698" max="7698" width="12.2857142857143" style="991" customWidth="1"/>
    <col min="7699" max="7699" width="6.42857142857143" style="991" customWidth="1"/>
    <col min="7700" max="7700" width="12.2857142857143" style="991" customWidth="1"/>
    <col min="7701" max="7701" width="0" style="991" hidden="1" customWidth="1"/>
    <col min="7702" max="7702" width="3.71428571428571" style="991" customWidth="1"/>
    <col min="7703" max="7703" width="11.1428571428571" style="991" customWidth="1"/>
    <col min="7704" max="7705" width="10.5714285714286" style="991"/>
    <col min="7706" max="7706" width="11.1428571428571" style="991" customWidth="1"/>
    <col min="7707" max="7936" width="10.5714285714286" style="991"/>
    <col min="7937" max="7944" width="0" style="991" hidden="1" customWidth="1"/>
    <col min="7945" max="7945" width="3.71428571428571" style="991" customWidth="1"/>
    <col min="7946" max="7946" width="3.85714285714286" style="991" customWidth="1"/>
    <col min="7947" max="7947" width="3.71428571428571" style="991" customWidth="1"/>
    <col min="7948" max="7948" width="12.7142857142857" style="991" customWidth="1"/>
    <col min="7949" max="7949" width="52.7142857142857" style="991" customWidth="1"/>
    <col min="7950" max="7953" width="0" style="991" hidden="1" customWidth="1"/>
    <col min="7954" max="7954" width="12.2857142857143" style="991" customWidth="1"/>
    <col min="7955" max="7955" width="6.42857142857143" style="991" customWidth="1"/>
    <col min="7956" max="7956" width="12.2857142857143" style="991" customWidth="1"/>
    <col min="7957" max="7957" width="0" style="991" hidden="1" customWidth="1"/>
    <col min="7958" max="7958" width="3.71428571428571" style="991" customWidth="1"/>
    <col min="7959" max="7959" width="11.1428571428571" style="991" customWidth="1"/>
    <col min="7960" max="7961" width="10.5714285714286" style="991"/>
    <col min="7962" max="7962" width="11.1428571428571" style="991" customWidth="1"/>
    <col min="7963" max="8192" width="10.5714285714286" style="991"/>
    <col min="8193" max="8200" width="0" style="991" hidden="1" customWidth="1"/>
    <col min="8201" max="8201" width="3.71428571428571" style="991" customWidth="1"/>
    <col min="8202" max="8202" width="3.85714285714286" style="991" customWidth="1"/>
    <col min="8203" max="8203" width="3.71428571428571" style="991" customWidth="1"/>
    <col min="8204" max="8204" width="12.7142857142857" style="991" customWidth="1"/>
    <col min="8205" max="8205" width="52.7142857142857" style="991" customWidth="1"/>
    <col min="8206" max="8209" width="0" style="991" hidden="1" customWidth="1"/>
    <col min="8210" max="8210" width="12.2857142857143" style="991" customWidth="1"/>
    <col min="8211" max="8211" width="6.42857142857143" style="991" customWidth="1"/>
    <col min="8212" max="8212" width="12.2857142857143" style="991" customWidth="1"/>
    <col min="8213" max="8213" width="0" style="991" hidden="1" customWidth="1"/>
    <col min="8214" max="8214" width="3.71428571428571" style="991" customWidth="1"/>
    <col min="8215" max="8215" width="11.1428571428571" style="991" customWidth="1"/>
    <col min="8216" max="8217" width="10.5714285714286" style="991"/>
    <col min="8218" max="8218" width="11.1428571428571" style="991" customWidth="1"/>
    <col min="8219" max="8448" width="10.5714285714286" style="991"/>
    <col min="8449" max="8456" width="0" style="991" hidden="1" customWidth="1"/>
    <col min="8457" max="8457" width="3.71428571428571" style="991" customWidth="1"/>
    <col min="8458" max="8458" width="3.85714285714286" style="991" customWidth="1"/>
    <col min="8459" max="8459" width="3.71428571428571" style="991" customWidth="1"/>
    <col min="8460" max="8460" width="12.7142857142857" style="991" customWidth="1"/>
    <col min="8461" max="8461" width="52.7142857142857" style="991" customWidth="1"/>
    <col min="8462" max="8465" width="0" style="991" hidden="1" customWidth="1"/>
    <col min="8466" max="8466" width="12.2857142857143" style="991" customWidth="1"/>
    <col min="8467" max="8467" width="6.42857142857143" style="991" customWidth="1"/>
    <col min="8468" max="8468" width="12.2857142857143" style="991" customWidth="1"/>
    <col min="8469" max="8469" width="0" style="991" hidden="1" customWidth="1"/>
    <col min="8470" max="8470" width="3.71428571428571" style="991" customWidth="1"/>
    <col min="8471" max="8471" width="11.1428571428571" style="991" customWidth="1"/>
    <col min="8472" max="8473" width="10.5714285714286" style="991"/>
    <col min="8474" max="8474" width="11.1428571428571" style="991" customWidth="1"/>
    <col min="8475" max="8704" width="10.5714285714286" style="991"/>
    <col min="8705" max="8712" width="0" style="991" hidden="1" customWidth="1"/>
    <col min="8713" max="8713" width="3.71428571428571" style="991" customWidth="1"/>
    <col min="8714" max="8714" width="3.85714285714286" style="991" customWidth="1"/>
    <col min="8715" max="8715" width="3.71428571428571" style="991" customWidth="1"/>
    <col min="8716" max="8716" width="12.7142857142857" style="991" customWidth="1"/>
    <col min="8717" max="8717" width="52.7142857142857" style="991" customWidth="1"/>
    <col min="8718" max="8721" width="0" style="991" hidden="1" customWidth="1"/>
    <col min="8722" max="8722" width="12.2857142857143" style="991" customWidth="1"/>
    <col min="8723" max="8723" width="6.42857142857143" style="991" customWidth="1"/>
    <col min="8724" max="8724" width="12.2857142857143" style="991" customWidth="1"/>
    <col min="8725" max="8725" width="0" style="991" hidden="1" customWidth="1"/>
    <col min="8726" max="8726" width="3.71428571428571" style="991" customWidth="1"/>
    <col min="8727" max="8727" width="11.1428571428571" style="991" customWidth="1"/>
    <col min="8728" max="8729" width="10.5714285714286" style="991"/>
    <col min="8730" max="8730" width="11.1428571428571" style="991" customWidth="1"/>
    <col min="8731" max="8960" width="10.5714285714286" style="991"/>
    <col min="8961" max="8968" width="0" style="991" hidden="1" customWidth="1"/>
    <col min="8969" max="8969" width="3.71428571428571" style="991" customWidth="1"/>
    <col min="8970" max="8970" width="3.85714285714286" style="991" customWidth="1"/>
    <col min="8971" max="8971" width="3.71428571428571" style="991" customWidth="1"/>
    <col min="8972" max="8972" width="12.7142857142857" style="991" customWidth="1"/>
    <col min="8973" max="8973" width="52.7142857142857" style="991" customWidth="1"/>
    <col min="8974" max="8977" width="0" style="991" hidden="1" customWidth="1"/>
    <col min="8978" max="8978" width="12.2857142857143" style="991" customWidth="1"/>
    <col min="8979" max="8979" width="6.42857142857143" style="991" customWidth="1"/>
    <col min="8980" max="8980" width="12.2857142857143" style="991" customWidth="1"/>
    <col min="8981" max="8981" width="0" style="991" hidden="1" customWidth="1"/>
    <col min="8982" max="8982" width="3.71428571428571" style="991" customWidth="1"/>
    <col min="8983" max="8983" width="11.1428571428571" style="991" customWidth="1"/>
    <col min="8984" max="8985" width="10.5714285714286" style="991"/>
    <col min="8986" max="8986" width="11.1428571428571" style="991" customWidth="1"/>
    <col min="8987" max="9216" width="10.5714285714286" style="991"/>
    <col min="9217" max="9224" width="0" style="991" hidden="1" customWidth="1"/>
    <col min="9225" max="9225" width="3.71428571428571" style="991" customWidth="1"/>
    <col min="9226" max="9226" width="3.85714285714286" style="991" customWidth="1"/>
    <col min="9227" max="9227" width="3.71428571428571" style="991" customWidth="1"/>
    <col min="9228" max="9228" width="12.7142857142857" style="991" customWidth="1"/>
    <col min="9229" max="9229" width="52.7142857142857" style="991" customWidth="1"/>
    <col min="9230" max="9233" width="0" style="991" hidden="1" customWidth="1"/>
    <col min="9234" max="9234" width="12.2857142857143" style="991" customWidth="1"/>
    <col min="9235" max="9235" width="6.42857142857143" style="991" customWidth="1"/>
    <col min="9236" max="9236" width="12.2857142857143" style="991" customWidth="1"/>
    <col min="9237" max="9237" width="0" style="991" hidden="1" customWidth="1"/>
    <col min="9238" max="9238" width="3.71428571428571" style="991" customWidth="1"/>
    <col min="9239" max="9239" width="11.1428571428571" style="991" customWidth="1"/>
    <col min="9240" max="9241" width="10.5714285714286" style="991"/>
    <col min="9242" max="9242" width="11.1428571428571" style="991" customWidth="1"/>
    <col min="9243" max="9472" width="10.5714285714286" style="991"/>
    <col min="9473" max="9480" width="0" style="991" hidden="1" customWidth="1"/>
    <col min="9481" max="9481" width="3.71428571428571" style="991" customWidth="1"/>
    <col min="9482" max="9482" width="3.85714285714286" style="991" customWidth="1"/>
    <col min="9483" max="9483" width="3.71428571428571" style="991" customWidth="1"/>
    <col min="9484" max="9484" width="12.7142857142857" style="991" customWidth="1"/>
    <col min="9485" max="9485" width="52.7142857142857" style="991" customWidth="1"/>
    <col min="9486" max="9489" width="0" style="991" hidden="1" customWidth="1"/>
    <col min="9490" max="9490" width="12.2857142857143" style="991" customWidth="1"/>
    <col min="9491" max="9491" width="6.42857142857143" style="991" customWidth="1"/>
    <col min="9492" max="9492" width="12.2857142857143" style="991" customWidth="1"/>
    <col min="9493" max="9493" width="0" style="991" hidden="1" customWidth="1"/>
    <col min="9494" max="9494" width="3.71428571428571" style="991" customWidth="1"/>
    <col min="9495" max="9495" width="11.1428571428571" style="991" customWidth="1"/>
    <col min="9496" max="9497" width="10.5714285714286" style="991"/>
    <col min="9498" max="9498" width="11.1428571428571" style="991" customWidth="1"/>
    <col min="9499" max="9728" width="10.5714285714286" style="991"/>
    <col min="9729" max="9736" width="0" style="991" hidden="1" customWidth="1"/>
    <col min="9737" max="9737" width="3.71428571428571" style="991" customWidth="1"/>
    <col min="9738" max="9738" width="3.85714285714286" style="991" customWidth="1"/>
    <col min="9739" max="9739" width="3.71428571428571" style="991" customWidth="1"/>
    <col min="9740" max="9740" width="12.7142857142857" style="991" customWidth="1"/>
    <col min="9741" max="9741" width="52.7142857142857" style="991" customWidth="1"/>
    <col min="9742" max="9745" width="0" style="991" hidden="1" customWidth="1"/>
    <col min="9746" max="9746" width="12.2857142857143" style="991" customWidth="1"/>
    <col min="9747" max="9747" width="6.42857142857143" style="991" customWidth="1"/>
    <col min="9748" max="9748" width="12.2857142857143" style="991" customWidth="1"/>
    <col min="9749" max="9749" width="0" style="991" hidden="1" customWidth="1"/>
    <col min="9750" max="9750" width="3.71428571428571" style="991" customWidth="1"/>
    <col min="9751" max="9751" width="11.1428571428571" style="991" customWidth="1"/>
    <col min="9752" max="9753" width="10.5714285714286" style="991"/>
    <col min="9754" max="9754" width="11.1428571428571" style="991" customWidth="1"/>
    <col min="9755" max="9984" width="10.5714285714286" style="991"/>
    <col min="9985" max="9992" width="0" style="991" hidden="1" customWidth="1"/>
    <col min="9993" max="9993" width="3.71428571428571" style="991" customWidth="1"/>
    <col min="9994" max="9994" width="3.85714285714286" style="991" customWidth="1"/>
    <col min="9995" max="9995" width="3.71428571428571" style="991" customWidth="1"/>
    <col min="9996" max="9996" width="12.7142857142857" style="991" customWidth="1"/>
    <col min="9997" max="9997" width="52.7142857142857" style="991" customWidth="1"/>
    <col min="9998" max="10001" width="0" style="991" hidden="1" customWidth="1"/>
    <col min="10002" max="10002" width="12.2857142857143" style="991" customWidth="1"/>
    <col min="10003" max="10003" width="6.42857142857143" style="991" customWidth="1"/>
    <col min="10004" max="10004" width="12.2857142857143" style="991" customWidth="1"/>
    <col min="10005" max="10005" width="0" style="991" hidden="1" customWidth="1"/>
    <col min="10006" max="10006" width="3.71428571428571" style="991" customWidth="1"/>
    <col min="10007" max="10007" width="11.1428571428571" style="991" customWidth="1"/>
    <col min="10008" max="10009" width="10.5714285714286" style="991"/>
    <col min="10010" max="10010" width="11.1428571428571" style="991" customWidth="1"/>
    <col min="10011" max="10240" width="10.5714285714286" style="991"/>
    <col min="10241" max="10248" width="0" style="991" hidden="1" customWidth="1"/>
    <col min="10249" max="10249" width="3.71428571428571" style="991" customWidth="1"/>
    <col min="10250" max="10250" width="3.85714285714286" style="991" customWidth="1"/>
    <col min="10251" max="10251" width="3.71428571428571" style="991" customWidth="1"/>
    <col min="10252" max="10252" width="12.7142857142857" style="991" customWidth="1"/>
    <col min="10253" max="10253" width="52.7142857142857" style="991" customWidth="1"/>
    <col min="10254" max="10257" width="0" style="991" hidden="1" customWidth="1"/>
    <col min="10258" max="10258" width="12.2857142857143" style="991" customWidth="1"/>
    <col min="10259" max="10259" width="6.42857142857143" style="991" customWidth="1"/>
    <col min="10260" max="10260" width="12.2857142857143" style="991" customWidth="1"/>
    <col min="10261" max="10261" width="0" style="991" hidden="1" customWidth="1"/>
    <col min="10262" max="10262" width="3.71428571428571" style="991" customWidth="1"/>
    <col min="10263" max="10263" width="11.1428571428571" style="991" customWidth="1"/>
    <col min="10264" max="10265" width="10.5714285714286" style="991"/>
    <col min="10266" max="10266" width="11.1428571428571" style="991" customWidth="1"/>
    <col min="10267" max="10496" width="10.5714285714286" style="991"/>
    <col min="10497" max="10504" width="0" style="991" hidden="1" customWidth="1"/>
    <col min="10505" max="10505" width="3.71428571428571" style="991" customWidth="1"/>
    <col min="10506" max="10506" width="3.85714285714286" style="991" customWidth="1"/>
    <col min="10507" max="10507" width="3.71428571428571" style="991" customWidth="1"/>
    <col min="10508" max="10508" width="12.7142857142857" style="991" customWidth="1"/>
    <col min="10509" max="10509" width="52.7142857142857" style="991" customWidth="1"/>
    <col min="10510" max="10513" width="0" style="991" hidden="1" customWidth="1"/>
    <col min="10514" max="10514" width="12.2857142857143" style="991" customWidth="1"/>
    <col min="10515" max="10515" width="6.42857142857143" style="991" customWidth="1"/>
    <col min="10516" max="10516" width="12.2857142857143" style="991" customWidth="1"/>
    <col min="10517" max="10517" width="0" style="991" hidden="1" customWidth="1"/>
    <col min="10518" max="10518" width="3.71428571428571" style="991" customWidth="1"/>
    <col min="10519" max="10519" width="11.1428571428571" style="991" customWidth="1"/>
    <col min="10520" max="10521" width="10.5714285714286" style="991"/>
    <col min="10522" max="10522" width="11.1428571428571" style="991" customWidth="1"/>
    <col min="10523" max="10752" width="10.5714285714286" style="991"/>
    <col min="10753" max="10760" width="0" style="991" hidden="1" customWidth="1"/>
    <col min="10761" max="10761" width="3.71428571428571" style="991" customWidth="1"/>
    <col min="10762" max="10762" width="3.85714285714286" style="991" customWidth="1"/>
    <col min="10763" max="10763" width="3.71428571428571" style="991" customWidth="1"/>
    <col min="10764" max="10764" width="12.7142857142857" style="991" customWidth="1"/>
    <col min="10765" max="10765" width="52.7142857142857" style="991" customWidth="1"/>
    <col min="10766" max="10769" width="0" style="991" hidden="1" customWidth="1"/>
    <col min="10770" max="10770" width="12.2857142857143" style="991" customWidth="1"/>
    <col min="10771" max="10771" width="6.42857142857143" style="991" customWidth="1"/>
    <col min="10772" max="10772" width="12.2857142857143" style="991" customWidth="1"/>
    <col min="10773" max="10773" width="0" style="991" hidden="1" customWidth="1"/>
    <col min="10774" max="10774" width="3.71428571428571" style="991" customWidth="1"/>
    <col min="10775" max="10775" width="11.1428571428571" style="991" customWidth="1"/>
    <col min="10776" max="10777" width="10.5714285714286" style="991"/>
    <col min="10778" max="10778" width="11.1428571428571" style="991" customWidth="1"/>
    <col min="10779" max="11008" width="10.5714285714286" style="991"/>
    <col min="11009" max="11016" width="0" style="991" hidden="1" customWidth="1"/>
    <col min="11017" max="11017" width="3.71428571428571" style="991" customWidth="1"/>
    <col min="11018" max="11018" width="3.85714285714286" style="991" customWidth="1"/>
    <col min="11019" max="11019" width="3.71428571428571" style="991" customWidth="1"/>
    <col min="11020" max="11020" width="12.7142857142857" style="991" customWidth="1"/>
    <col min="11021" max="11021" width="52.7142857142857" style="991" customWidth="1"/>
    <col min="11022" max="11025" width="0" style="991" hidden="1" customWidth="1"/>
    <col min="11026" max="11026" width="12.2857142857143" style="991" customWidth="1"/>
    <col min="11027" max="11027" width="6.42857142857143" style="991" customWidth="1"/>
    <col min="11028" max="11028" width="12.2857142857143" style="991" customWidth="1"/>
    <col min="11029" max="11029" width="0" style="991" hidden="1" customWidth="1"/>
    <col min="11030" max="11030" width="3.71428571428571" style="991" customWidth="1"/>
    <col min="11031" max="11031" width="11.1428571428571" style="991" customWidth="1"/>
    <col min="11032" max="11033" width="10.5714285714286" style="991"/>
    <col min="11034" max="11034" width="11.1428571428571" style="991" customWidth="1"/>
    <col min="11035" max="11264" width="10.5714285714286" style="991"/>
    <col min="11265" max="11272" width="0" style="991" hidden="1" customWidth="1"/>
    <col min="11273" max="11273" width="3.71428571428571" style="991" customWidth="1"/>
    <col min="11274" max="11274" width="3.85714285714286" style="991" customWidth="1"/>
    <col min="11275" max="11275" width="3.71428571428571" style="991" customWidth="1"/>
    <col min="11276" max="11276" width="12.7142857142857" style="991" customWidth="1"/>
    <col min="11277" max="11277" width="52.7142857142857" style="991" customWidth="1"/>
    <col min="11278" max="11281" width="0" style="991" hidden="1" customWidth="1"/>
    <col min="11282" max="11282" width="12.2857142857143" style="991" customWidth="1"/>
    <col min="11283" max="11283" width="6.42857142857143" style="991" customWidth="1"/>
    <col min="11284" max="11284" width="12.2857142857143" style="991" customWidth="1"/>
    <col min="11285" max="11285" width="0" style="991" hidden="1" customWidth="1"/>
    <col min="11286" max="11286" width="3.71428571428571" style="991" customWidth="1"/>
    <col min="11287" max="11287" width="11.1428571428571" style="991" customWidth="1"/>
    <col min="11288" max="11289" width="10.5714285714286" style="991"/>
    <col min="11290" max="11290" width="11.1428571428571" style="991" customWidth="1"/>
    <col min="11291" max="11520" width="10.5714285714286" style="991"/>
    <col min="11521" max="11528" width="0" style="991" hidden="1" customWidth="1"/>
    <col min="11529" max="11529" width="3.71428571428571" style="991" customWidth="1"/>
    <col min="11530" max="11530" width="3.85714285714286" style="991" customWidth="1"/>
    <col min="11531" max="11531" width="3.71428571428571" style="991" customWidth="1"/>
    <col min="11532" max="11532" width="12.7142857142857" style="991" customWidth="1"/>
    <col min="11533" max="11533" width="52.7142857142857" style="991" customWidth="1"/>
    <col min="11534" max="11537" width="0" style="991" hidden="1" customWidth="1"/>
    <col min="11538" max="11538" width="12.2857142857143" style="991" customWidth="1"/>
    <col min="11539" max="11539" width="6.42857142857143" style="991" customWidth="1"/>
    <col min="11540" max="11540" width="12.2857142857143" style="991" customWidth="1"/>
    <col min="11541" max="11541" width="0" style="991" hidden="1" customWidth="1"/>
    <col min="11542" max="11542" width="3.71428571428571" style="991" customWidth="1"/>
    <col min="11543" max="11543" width="11.1428571428571" style="991" customWidth="1"/>
    <col min="11544" max="11545" width="10.5714285714286" style="991"/>
    <col min="11546" max="11546" width="11.1428571428571" style="991" customWidth="1"/>
    <col min="11547" max="11776" width="10.5714285714286" style="991"/>
    <col min="11777" max="11784" width="0" style="991" hidden="1" customWidth="1"/>
    <col min="11785" max="11785" width="3.71428571428571" style="991" customWidth="1"/>
    <col min="11786" max="11786" width="3.85714285714286" style="991" customWidth="1"/>
    <col min="11787" max="11787" width="3.71428571428571" style="991" customWidth="1"/>
    <col min="11788" max="11788" width="12.7142857142857" style="991" customWidth="1"/>
    <col min="11789" max="11789" width="52.7142857142857" style="991" customWidth="1"/>
    <col min="11790" max="11793" width="0" style="991" hidden="1" customWidth="1"/>
    <col min="11794" max="11794" width="12.2857142857143" style="991" customWidth="1"/>
    <col min="11795" max="11795" width="6.42857142857143" style="991" customWidth="1"/>
    <col min="11796" max="11796" width="12.2857142857143" style="991" customWidth="1"/>
    <col min="11797" max="11797" width="0" style="991" hidden="1" customWidth="1"/>
    <col min="11798" max="11798" width="3.71428571428571" style="991" customWidth="1"/>
    <col min="11799" max="11799" width="11.1428571428571" style="991" customWidth="1"/>
    <col min="11800" max="11801" width="10.5714285714286" style="991"/>
    <col min="11802" max="11802" width="11.1428571428571" style="991" customWidth="1"/>
    <col min="11803" max="12032" width="10.5714285714286" style="991"/>
    <col min="12033" max="12040" width="0" style="991" hidden="1" customWidth="1"/>
    <col min="12041" max="12041" width="3.71428571428571" style="991" customWidth="1"/>
    <col min="12042" max="12042" width="3.85714285714286" style="991" customWidth="1"/>
    <col min="12043" max="12043" width="3.71428571428571" style="991" customWidth="1"/>
    <col min="12044" max="12044" width="12.7142857142857" style="991" customWidth="1"/>
    <col min="12045" max="12045" width="52.7142857142857" style="991" customWidth="1"/>
    <col min="12046" max="12049" width="0" style="991" hidden="1" customWidth="1"/>
    <col min="12050" max="12050" width="12.2857142857143" style="991" customWidth="1"/>
    <col min="12051" max="12051" width="6.42857142857143" style="991" customWidth="1"/>
    <col min="12052" max="12052" width="12.2857142857143" style="991" customWidth="1"/>
    <col min="12053" max="12053" width="0" style="991" hidden="1" customWidth="1"/>
    <col min="12054" max="12054" width="3.71428571428571" style="991" customWidth="1"/>
    <col min="12055" max="12055" width="11.1428571428571" style="991" customWidth="1"/>
    <col min="12056" max="12057" width="10.5714285714286" style="991"/>
    <col min="12058" max="12058" width="11.1428571428571" style="991" customWidth="1"/>
    <col min="12059" max="12288" width="10.5714285714286" style="991"/>
    <col min="12289" max="12296" width="0" style="991" hidden="1" customWidth="1"/>
    <col min="12297" max="12297" width="3.71428571428571" style="991" customWidth="1"/>
    <col min="12298" max="12298" width="3.85714285714286" style="991" customWidth="1"/>
    <col min="12299" max="12299" width="3.71428571428571" style="991" customWidth="1"/>
    <col min="12300" max="12300" width="12.7142857142857" style="991" customWidth="1"/>
    <col min="12301" max="12301" width="52.7142857142857" style="991" customWidth="1"/>
    <col min="12302" max="12305" width="0" style="991" hidden="1" customWidth="1"/>
    <col min="12306" max="12306" width="12.2857142857143" style="991" customWidth="1"/>
    <col min="12307" max="12307" width="6.42857142857143" style="991" customWidth="1"/>
    <col min="12308" max="12308" width="12.2857142857143" style="991" customWidth="1"/>
    <col min="12309" max="12309" width="0" style="991" hidden="1" customWidth="1"/>
    <col min="12310" max="12310" width="3.71428571428571" style="991" customWidth="1"/>
    <col min="12311" max="12311" width="11.1428571428571" style="991" customWidth="1"/>
    <col min="12312" max="12313" width="10.5714285714286" style="991"/>
    <col min="12314" max="12314" width="11.1428571428571" style="991" customWidth="1"/>
    <col min="12315" max="12544" width="10.5714285714286" style="991"/>
    <col min="12545" max="12552" width="0" style="991" hidden="1" customWidth="1"/>
    <col min="12553" max="12553" width="3.71428571428571" style="991" customWidth="1"/>
    <col min="12554" max="12554" width="3.85714285714286" style="991" customWidth="1"/>
    <col min="12555" max="12555" width="3.71428571428571" style="991" customWidth="1"/>
    <col min="12556" max="12556" width="12.7142857142857" style="991" customWidth="1"/>
    <col min="12557" max="12557" width="52.7142857142857" style="991" customWidth="1"/>
    <col min="12558" max="12561" width="0" style="991" hidden="1" customWidth="1"/>
    <col min="12562" max="12562" width="12.2857142857143" style="991" customWidth="1"/>
    <col min="12563" max="12563" width="6.42857142857143" style="991" customWidth="1"/>
    <col min="12564" max="12564" width="12.2857142857143" style="991" customWidth="1"/>
    <col min="12565" max="12565" width="0" style="991" hidden="1" customWidth="1"/>
    <col min="12566" max="12566" width="3.71428571428571" style="991" customWidth="1"/>
    <col min="12567" max="12567" width="11.1428571428571" style="991" customWidth="1"/>
    <col min="12568" max="12569" width="10.5714285714286" style="991"/>
    <col min="12570" max="12570" width="11.1428571428571" style="991" customWidth="1"/>
    <col min="12571" max="12800" width="10.5714285714286" style="991"/>
    <col min="12801" max="12808" width="0" style="991" hidden="1" customWidth="1"/>
    <col min="12809" max="12809" width="3.71428571428571" style="991" customWidth="1"/>
    <col min="12810" max="12810" width="3.85714285714286" style="991" customWidth="1"/>
    <col min="12811" max="12811" width="3.71428571428571" style="991" customWidth="1"/>
    <col min="12812" max="12812" width="12.7142857142857" style="991" customWidth="1"/>
    <col min="12813" max="12813" width="52.7142857142857" style="991" customWidth="1"/>
    <col min="12814" max="12817" width="0" style="991" hidden="1" customWidth="1"/>
    <col min="12818" max="12818" width="12.2857142857143" style="991" customWidth="1"/>
    <col min="12819" max="12819" width="6.42857142857143" style="991" customWidth="1"/>
    <col min="12820" max="12820" width="12.2857142857143" style="991" customWidth="1"/>
    <col min="12821" max="12821" width="0" style="991" hidden="1" customWidth="1"/>
    <col min="12822" max="12822" width="3.71428571428571" style="991" customWidth="1"/>
    <col min="12823" max="12823" width="11.1428571428571" style="991" customWidth="1"/>
    <col min="12824" max="12825" width="10.5714285714286" style="991"/>
    <col min="12826" max="12826" width="11.1428571428571" style="991" customWidth="1"/>
    <col min="12827" max="13056" width="10.5714285714286" style="991"/>
    <col min="13057" max="13064" width="0" style="991" hidden="1" customWidth="1"/>
    <col min="13065" max="13065" width="3.71428571428571" style="991" customWidth="1"/>
    <col min="13066" max="13066" width="3.85714285714286" style="991" customWidth="1"/>
    <col min="13067" max="13067" width="3.71428571428571" style="991" customWidth="1"/>
    <col min="13068" max="13068" width="12.7142857142857" style="991" customWidth="1"/>
    <col min="13069" max="13069" width="52.7142857142857" style="991" customWidth="1"/>
    <col min="13070" max="13073" width="0" style="991" hidden="1" customWidth="1"/>
    <col min="13074" max="13074" width="12.2857142857143" style="991" customWidth="1"/>
    <col min="13075" max="13075" width="6.42857142857143" style="991" customWidth="1"/>
    <col min="13076" max="13076" width="12.2857142857143" style="991" customWidth="1"/>
    <col min="13077" max="13077" width="0" style="991" hidden="1" customWidth="1"/>
    <col min="13078" max="13078" width="3.71428571428571" style="991" customWidth="1"/>
    <col min="13079" max="13079" width="11.1428571428571" style="991" customWidth="1"/>
    <col min="13080" max="13081" width="10.5714285714286" style="991"/>
    <col min="13082" max="13082" width="11.1428571428571" style="991" customWidth="1"/>
    <col min="13083" max="13312" width="10.5714285714286" style="991"/>
    <col min="13313" max="13320" width="0" style="991" hidden="1" customWidth="1"/>
    <col min="13321" max="13321" width="3.71428571428571" style="991" customWidth="1"/>
    <col min="13322" max="13322" width="3.85714285714286" style="991" customWidth="1"/>
    <col min="13323" max="13323" width="3.71428571428571" style="991" customWidth="1"/>
    <col min="13324" max="13324" width="12.7142857142857" style="991" customWidth="1"/>
    <col min="13325" max="13325" width="52.7142857142857" style="991" customWidth="1"/>
    <col min="13326" max="13329" width="0" style="991" hidden="1" customWidth="1"/>
    <col min="13330" max="13330" width="12.2857142857143" style="991" customWidth="1"/>
    <col min="13331" max="13331" width="6.42857142857143" style="991" customWidth="1"/>
    <col min="13332" max="13332" width="12.2857142857143" style="991" customWidth="1"/>
    <col min="13333" max="13333" width="0" style="991" hidden="1" customWidth="1"/>
    <col min="13334" max="13334" width="3.71428571428571" style="991" customWidth="1"/>
    <col min="13335" max="13335" width="11.1428571428571" style="991" customWidth="1"/>
    <col min="13336" max="13337" width="10.5714285714286" style="991"/>
    <col min="13338" max="13338" width="11.1428571428571" style="991" customWidth="1"/>
    <col min="13339" max="13568" width="10.5714285714286" style="991"/>
    <col min="13569" max="13576" width="0" style="991" hidden="1" customWidth="1"/>
    <col min="13577" max="13577" width="3.71428571428571" style="991" customWidth="1"/>
    <col min="13578" max="13578" width="3.85714285714286" style="991" customWidth="1"/>
    <col min="13579" max="13579" width="3.71428571428571" style="991" customWidth="1"/>
    <col min="13580" max="13580" width="12.7142857142857" style="991" customWidth="1"/>
    <col min="13581" max="13581" width="52.7142857142857" style="991" customWidth="1"/>
    <col min="13582" max="13585" width="0" style="991" hidden="1" customWidth="1"/>
    <col min="13586" max="13586" width="12.2857142857143" style="991" customWidth="1"/>
    <col min="13587" max="13587" width="6.42857142857143" style="991" customWidth="1"/>
    <col min="13588" max="13588" width="12.2857142857143" style="991" customWidth="1"/>
    <col min="13589" max="13589" width="0" style="991" hidden="1" customWidth="1"/>
    <col min="13590" max="13590" width="3.71428571428571" style="991" customWidth="1"/>
    <col min="13591" max="13591" width="11.1428571428571" style="991" customWidth="1"/>
    <col min="13592" max="13593" width="10.5714285714286" style="991"/>
    <col min="13594" max="13594" width="11.1428571428571" style="991" customWidth="1"/>
    <col min="13595" max="13824" width="10.5714285714286" style="991"/>
    <col min="13825" max="13832" width="0" style="991" hidden="1" customWidth="1"/>
    <col min="13833" max="13833" width="3.71428571428571" style="991" customWidth="1"/>
    <col min="13834" max="13834" width="3.85714285714286" style="991" customWidth="1"/>
    <col min="13835" max="13835" width="3.71428571428571" style="991" customWidth="1"/>
    <col min="13836" max="13836" width="12.7142857142857" style="991" customWidth="1"/>
    <col min="13837" max="13837" width="52.7142857142857" style="991" customWidth="1"/>
    <col min="13838" max="13841" width="0" style="991" hidden="1" customWidth="1"/>
    <col min="13842" max="13842" width="12.2857142857143" style="991" customWidth="1"/>
    <col min="13843" max="13843" width="6.42857142857143" style="991" customWidth="1"/>
    <col min="13844" max="13844" width="12.2857142857143" style="991" customWidth="1"/>
    <col min="13845" max="13845" width="0" style="991" hidden="1" customWidth="1"/>
    <col min="13846" max="13846" width="3.71428571428571" style="991" customWidth="1"/>
    <col min="13847" max="13847" width="11.1428571428571" style="991" customWidth="1"/>
    <col min="13848" max="13849" width="10.5714285714286" style="991"/>
    <col min="13850" max="13850" width="11.1428571428571" style="991" customWidth="1"/>
    <col min="13851" max="14080" width="10.5714285714286" style="991"/>
    <col min="14081" max="14088" width="0" style="991" hidden="1" customWidth="1"/>
    <col min="14089" max="14089" width="3.71428571428571" style="991" customWidth="1"/>
    <col min="14090" max="14090" width="3.85714285714286" style="991" customWidth="1"/>
    <col min="14091" max="14091" width="3.71428571428571" style="991" customWidth="1"/>
    <col min="14092" max="14092" width="12.7142857142857" style="991" customWidth="1"/>
    <col min="14093" max="14093" width="52.7142857142857" style="991" customWidth="1"/>
    <col min="14094" max="14097" width="0" style="991" hidden="1" customWidth="1"/>
    <col min="14098" max="14098" width="12.2857142857143" style="991" customWidth="1"/>
    <col min="14099" max="14099" width="6.42857142857143" style="991" customWidth="1"/>
    <col min="14100" max="14100" width="12.2857142857143" style="991" customWidth="1"/>
    <col min="14101" max="14101" width="0" style="991" hidden="1" customWidth="1"/>
    <col min="14102" max="14102" width="3.71428571428571" style="991" customWidth="1"/>
    <col min="14103" max="14103" width="11.1428571428571" style="991" customWidth="1"/>
    <col min="14104" max="14105" width="10.5714285714286" style="991"/>
    <col min="14106" max="14106" width="11.1428571428571" style="991" customWidth="1"/>
    <col min="14107" max="14336" width="10.5714285714286" style="991"/>
    <col min="14337" max="14344" width="0" style="991" hidden="1" customWidth="1"/>
    <col min="14345" max="14345" width="3.71428571428571" style="991" customWidth="1"/>
    <col min="14346" max="14346" width="3.85714285714286" style="991" customWidth="1"/>
    <col min="14347" max="14347" width="3.71428571428571" style="991" customWidth="1"/>
    <col min="14348" max="14348" width="12.7142857142857" style="991" customWidth="1"/>
    <col min="14349" max="14349" width="52.7142857142857" style="991" customWidth="1"/>
    <col min="14350" max="14353" width="0" style="991" hidden="1" customWidth="1"/>
    <col min="14354" max="14354" width="12.2857142857143" style="991" customWidth="1"/>
    <col min="14355" max="14355" width="6.42857142857143" style="991" customWidth="1"/>
    <col min="14356" max="14356" width="12.2857142857143" style="991" customWidth="1"/>
    <col min="14357" max="14357" width="0" style="991" hidden="1" customWidth="1"/>
    <col min="14358" max="14358" width="3.71428571428571" style="991" customWidth="1"/>
    <col min="14359" max="14359" width="11.1428571428571" style="991" customWidth="1"/>
    <col min="14360" max="14361" width="10.5714285714286" style="991"/>
    <col min="14362" max="14362" width="11.1428571428571" style="991" customWidth="1"/>
    <col min="14363" max="14592" width="10.5714285714286" style="991"/>
    <col min="14593" max="14600" width="0" style="991" hidden="1" customWidth="1"/>
    <col min="14601" max="14601" width="3.71428571428571" style="991" customWidth="1"/>
    <col min="14602" max="14602" width="3.85714285714286" style="991" customWidth="1"/>
    <col min="14603" max="14603" width="3.71428571428571" style="991" customWidth="1"/>
    <col min="14604" max="14604" width="12.7142857142857" style="991" customWidth="1"/>
    <col min="14605" max="14605" width="52.7142857142857" style="991" customWidth="1"/>
    <col min="14606" max="14609" width="0" style="991" hidden="1" customWidth="1"/>
    <col min="14610" max="14610" width="12.2857142857143" style="991" customWidth="1"/>
    <col min="14611" max="14611" width="6.42857142857143" style="991" customWidth="1"/>
    <col min="14612" max="14612" width="12.2857142857143" style="991" customWidth="1"/>
    <col min="14613" max="14613" width="0" style="991" hidden="1" customWidth="1"/>
    <col min="14614" max="14614" width="3.71428571428571" style="991" customWidth="1"/>
    <col min="14615" max="14615" width="11.1428571428571" style="991" customWidth="1"/>
    <col min="14616" max="14617" width="10.5714285714286" style="991"/>
    <col min="14618" max="14618" width="11.1428571428571" style="991" customWidth="1"/>
    <col min="14619" max="14848" width="10.5714285714286" style="991"/>
    <col min="14849" max="14856" width="0" style="991" hidden="1" customWidth="1"/>
    <col min="14857" max="14857" width="3.71428571428571" style="991" customWidth="1"/>
    <col min="14858" max="14858" width="3.85714285714286" style="991" customWidth="1"/>
    <col min="14859" max="14859" width="3.71428571428571" style="991" customWidth="1"/>
    <col min="14860" max="14860" width="12.7142857142857" style="991" customWidth="1"/>
    <col min="14861" max="14861" width="52.7142857142857" style="991" customWidth="1"/>
    <col min="14862" max="14865" width="0" style="991" hidden="1" customWidth="1"/>
    <col min="14866" max="14866" width="12.2857142857143" style="991" customWidth="1"/>
    <col min="14867" max="14867" width="6.42857142857143" style="991" customWidth="1"/>
    <col min="14868" max="14868" width="12.2857142857143" style="991" customWidth="1"/>
    <col min="14869" max="14869" width="0" style="991" hidden="1" customWidth="1"/>
    <col min="14870" max="14870" width="3.71428571428571" style="991" customWidth="1"/>
    <col min="14871" max="14871" width="11.1428571428571" style="991" customWidth="1"/>
    <col min="14872" max="14873" width="10.5714285714286" style="991"/>
    <col min="14874" max="14874" width="11.1428571428571" style="991" customWidth="1"/>
    <col min="14875" max="15104" width="10.5714285714286" style="991"/>
    <col min="15105" max="15112" width="0" style="991" hidden="1" customWidth="1"/>
    <col min="15113" max="15113" width="3.71428571428571" style="991" customWidth="1"/>
    <col min="15114" max="15114" width="3.85714285714286" style="991" customWidth="1"/>
    <col min="15115" max="15115" width="3.71428571428571" style="991" customWidth="1"/>
    <col min="15116" max="15116" width="12.7142857142857" style="991" customWidth="1"/>
    <col min="15117" max="15117" width="52.7142857142857" style="991" customWidth="1"/>
    <col min="15118" max="15121" width="0" style="991" hidden="1" customWidth="1"/>
    <col min="15122" max="15122" width="12.2857142857143" style="991" customWidth="1"/>
    <col min="15123" max="15123" width="6.42857142857143" style="991" customWidth="1"/>
    <col min="15124" max="15124" width="12.2857142857143" style="991" customWidth="1"/>
    <col min="15125" max="15125" width="0" style="991" hidden="1" customWidth="1"/>
    <col min="15126" max="15126" width="3.71428571428571" style="991" customWidth="1"/>
    <col min="15127" max="15127" width="11.1428571428571" style="991" customWidth="1"/>
    <col min="15128" max="15129" width="10.5714285714286" style="991"/>
    <col min="15130" max="15130" width="11.1428571428571" style="991" customWidth="1"/>
    <col min="15131" max="15360" width="10.5714285714286" style="991"/>
    <col min="15361" max="15368" width="0" style="991" hidden="1" customWidth="1"/>
    <col min="15369" max="15369" width="3.71428571428571" style="991" customWidth="1"/>
    <col min="15370" max="15370" width="3.85714285714286" style="991" customWidth="1"/>
    <col min="15371" max="15371" width="3.71428571428571" style="991" customWidth="1"/>
    <col min="15372" max="15372" width="12.7142857142857" style="991" customWidth="1"/>
    <col min="15373" max="15373" width="52.7142857142857" style="991" customWidth="1"/>
    <col min="15374" max="15377" width="0" style="991" hidden="1" customWidth="1"/>
    <col min="15378" max="15378" width="12.2857142857143" style="991" customWidth="1"/>
    <col min="15379" max="15379" width="6.42857142857143" style="991" customWidth="1"/>
    <col min="15380" max="15380" width="12.2857142857143" style="991" customWidth="1"/>
    <col min="15381" max="15381" width="0" style="991" hidden="1" customWidth="1"/>
    <col min="15382" max="15382" width="3.71428571428571" style="991" customWidth="1"/>
    <col min="15383" max="15383" width="11.1428571428571" style="991" customWidth="1"/>
    <col min="15384" max="15385" width="10.5714285714286" style="991"/>
    <col min="15386" max="15386" width="11.1428571428571" style="991" customWidth="1"/>
    <col min="15387" max="15616" width="10.5714285714286" style="991"/>
    <col min="15617" max="15624" width="0" style="991" hidden="1" customWidth="1"/>
    <col min="15625" max="15625" width="3.71428571428571" style="991" customWidth="1"/>
    <col min="15626" max="15626" width="3.85714285714286" style="991" customWidth="1"/>
    <col min="15627" max="15627" width="3.71428571428571" style="991" customWidth="1"/>
    <col min="15628" max="15628" width="12.7142857142857" style="991" customWidth="1"/>
    <col min="15629" max="15629" width="52.7142857142857" style="991" customWidth="1"/>
    <col min="15630" max="15633" width="0" style="991" hidden="1" customWidth="1"/>
    <col min="15634" max="15634" width="12.2857142857143" style="991" customWidth="1"/>
    <col min="15635" max="15635" width="6.42857142857143" style="991" customWidth="1"/>
    <col min="15636" max="15636" width="12.2857142857143" style="991" customWidth="1"/>
    <col min="15637" max="15637" width="0" style="991" hidden="1" customWidth="1"/>
    <col min="15638" max="15638" width="3.71428571428571" style="991" customWidth="1"/>
    <col min="15639" max="15639" width="11.1428571428571" style="991" customWidth="1"/>
    <col min="15640" max="15641" width="10.5714285714286" style="991"/>
    <col min="15642" max="15642" width="11.1428571428571" style="991" customWidth="1"/>
    <col min="15643" max="15872" width="10.5714285714286" style="991"/>
    <col min="15873" max="15880" width="0" style="991" hidden="1" customWidth="1"/>
    <col min="15881" max="15881" width="3.71428571428571" style="991" customWidth="1"/>
    <col min="15882" max="15882" width="3.85714285714286" style="991" customWidth="1"/>
    <col min="15883" max="15883" width="3.71428571428571" style="991" customWidth="1"/>
    <col min="15884" max="15884" width="12.7142857142857" style="991" customWidth="1"/>
    <col min="15885" max="15885" width="52.7142857142857" style="991" customWidth="1"/>
    <col min="15886" max="15889" width="0" style="991" hidden="1" customWidth="1"/>
    <col min="15890" max="15890" width="12.2857142857143" style="991" customWidth="1"/>
    <col min="15891" max="15891" width="6.42857142857143" style="991" customWidth="1"/>
    <col min="15892" max="15892" width="12.2857142857143" style="991" customWidth="1"/>
    <col min="15893" max="15893" width="0" style="991" hidden="1" customWidth="1"/>
    <col min="15894" max="15894" width="3.71428571428571" style="991" customWidth="1"/>
    <col min="15895" max="15895" width="11.1428571428571" style="991" customWidth="1"/>
    <col min="15896" max="15897" width="10.5714285714286" style="991"/>
    <col min="15898" max="15898" width="11.1428571428571" style="991" customWidth="1"/>
    <col min="15899" max="16128" width="10.5714285714286" style="991"/>
    <col min="16129" max="16136" width="0" style="991" hidden="1" customWidth="1"/>
    <col min="16137" max="16137" width="3.71428571428571" style="991" customWidth="1"/>
    <col min="16138" max="16138" width="3.85714285714286" style="991" customWidth="1"/>
    <col min="16139" max="16139" width="3.71428571428571" style="991" customWidth="1"/>
    <col min="16140" max="16140" width="12.7142857142857" style="991" customWidth="1"/>
    <col min="16141" max="16141" width="52.7142857142857" style="991" customWidth="1"/>
    <col min="16142" max="16145" width="0" style="991" hidden="1" customWidth="1"/>
    <col min="16146" max="16146" width="12.2857142857143" style="991" customWidth="1"/>
    <col min="16147" max="16147" width="6.42857142857143" style="991" customWidth="1"/>
    <col min="16148" max="16148" width="12.2857142857143" style="991" customWidth="1"/>
    <col min="16149" max="16149" width="0" style="991" hidden="1" customWidth="1"/>
    <col min="16150" max="16150" width="3.71428571428571" style="991" customWidth="1"/>
    <col min="16151" max="16151" width="11.1428571428571" style="991" customWidth="1"/>
    <col min="16152" max="16153" width="10.5714285714286" style="991"/>
    <col min="16154" max="16154" width="11.1428571428571" style="991" customWidth="1"/>
    <col min="16155" max="16384" width="10.5714285714286" style="991"/>
  </cols>
  <sheetData>
    <row r="1" spans="17:18" ht="14.25" hidden="1">
      <c r="Q1" s="769"/>
      <c r="R1" s="769"/>
    </row>
    <row r="2" spans="21:21" ht="14.25" hidden="1">
      <c r="U2" s="769"/>
    </row>
    <row r="3" ht="14.25" hidden="1"/>
    <row r="4" spans="10:21" ht="3" customHeight="1">
      <c r="J4" s="996"/>
      <c r="K4" s="996"/>
      <c r="L4" s="992"/>
      <c r="M4" s="992"/>
      <c r="N4" s="992"/>
      <c r="O4" s="999"/>
      <c r="P4" s="999"/>
      <c r="Q4" s="999"/>
      <c r="R4" s="999"/>
      <c r="S4" s="999"/>
      <c r="T4" s="999"/>
      <c r="U4" s="999"/>
    </row>
    <row r="5" spans="10:21" ht="22.5" customHeight="1">
      <c r="J5" s="996"/>
      <c r="K5" s="996"/>
      <c r="L5" s="1221" t="s">
        <v>633</v>
      </c>
      <c r="M5" s="1221"/>
      <c r="N5" s="1221"/>
      <c r="O5" s="1221"/>
      <c r="P5" s="1221"/>
      <c r="Q5" s="1221"/>
      <c r="R5" s="1221"/>
      <c r="S5" s="1221"/>
      <c r="T5" s="1221"/>
      <c r="U5" s="665"/>
    </row>
    <row r="6" spans="10:22"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503</v>
      </c>
      <c r="N7" s="667"/>
      <c r="O7" s="1227" t="str">
        <f>IF(NameOrPr_ch="",IF(NameOrPr="","",NameOrPr),NameOrPr_ch)</f>
        <v>Государственный комитет Республики Татарстан по тарифам</v>
      </c>
      <c r="P7" s="1227"/>
      <c r="Q7" s="1227"/>
      <c r="R7" s="1227"/>
      <c r="S7" s="1227"/>
      <c r="T7" s="1227"/>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598</v>
      </c>
      <c r="N8" s="667"/>
      <c r="O8" s="1227" t="str">
        <f>IF(datePr_ch="",IF(datePr="","",datePr),datePr_ch)</f>
        <v>19.12.2018</v>
      </c>
      <c r="P8" s="1227"/>
      <c r="Q8" s="1227"/>
      <c r="R8" s="1227"/>
      <c r="S8" s="1227"/>
      <c r="T8" s="1227"/>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597</v>
      </c>
      <c r="N9" s="667"/>
      <c r="O9" s="1227" t="str">
        <f>IF(numberPr_ch="",IF(numberPr="","",numberPr),numberPr_ch)</f>
        <v>5-103/тэ</v>
      </c>
      <c r="P9" s="1227"/>
      <c r="Q9" s="1227"/>
      <c r="R9" s="1227"/>
      <c r="S9" s="1227"/>
      <c r="T9" s="1227"/>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502</v>
      </c>
      <c r="N10" s="667"/>
      <c r="O10" s="1227" t="str">
        <f>IF(IstPub_ch="",IF(IstPub="","",IstPub),IstPub_ch)</f>
        <v>Официальный сайт правовой информации Министерства юстиции РТ:  http//pravo.tatarstan.ru</v>
      </c>
      <c r="P10" s="1227"/>
      <c r="Q10" s="1227"/>
      <c r="R10" s="1227"/>
      <c r="S10" s="1227"/>
      <c r="T10" s="1227"/>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2"/>
      <c r="M11" s="1222"/>
      <c r="N11" s="1025"/>
      <c r="O11" s="768"/>
      <c r="P11" s="768"/>
      <c r="Q11" s="768"/>
      <c r="R11" s="768"/>
      <c r="S11" s="768"/>
      <c r="T11" s="768"/>
      <c r="U11" s="1012" t="s">
        <v>373</v>
      </c>
      <c r="X11" s="1014"/>
      <c r="Y11" s="1014"/>
      <c r="Z11" s="1014"/>
      <c r="AA11" s="1014"/>
      <c r="AB11" s="1014"/>
      <c r="AC11" s="1014"/>
      <c r="AD11" s="1014"/>
      <c r="AE11" s="1014"/>
      <c r="AF11" s="1014"/>
      <c r="AG11" s="1014"/>
      <c r="AH11" s="1014"/>
    </row>
    <row r="12" spans="10:21" ht="14.25">
      <c r="J12" s="996"/>
      <c r="K12" s="996"/>
      <c r="L12" s="992"/>
      <c r="M12" s="992"/>
      <c r="N12" s="503"/>
      <c r="O12" s="1228"/>
      <c r="P12" s="1228"/>
      <c r="Q12" s="1228"/>
      <c r="R12" s="1228"/>
      <c r="S12" s="1228"/>
      <c r="T12" s="1228"/>
      <c r="U12" s="1228"/>
    </row>
    <row r="13" spans="10:23" ht="14.25">
      <c r="J13" s="996"/>
      <c r="K13" s="996"/>
      <c r="L13" s="1159" t="s">
        <v>454</v>
      </c>
      <c r="M13" s="1159"/>
      <c r="N13" s="1159"/>
      <c r="O13" s="1159"/>
      <c r="P13" s="1159"/>
      <c r="Q13" s="1159"/>
      <c r="R13" s="1159"/>
      <c r="S13" s="1159"/>
      <c r="T13" s="1159"/>
      <c r="U13" s="1159"/>
      <c r="V13" s="1159"/>
      <c r="W13" s="1159" t="s">
        <v>455</v>
      </c>
    </row>
    <row r="14" spans="10:23" ht="14.25" customHeight="1">
      <c r="J14" s="996"/>
      <c r="K14" s="996"/>
      <c r="L14" s="1234" t="s">
        <v>92</v>
      </c>
      <c r="M14" s="1234" t="s">
        <v>641</v>
      </c>
      <c r="N14" s="662"/>
      <c r="O14" s="1235" t="s">
        <v>643</v>
      </c>
      <c r="P14" s="1236"/>
      <c r="Q14" s="1236"/>
      <c r="R14" s="1236"/>
      <c r="S14" s="1236"/>
      <c r="T14" s="1237"/>
      <c r="U14" s="1218" t="s">
        <v>341</v>
      </c>
      <c r="V14" s="1231" t="s">
        <v>275</v>
      </c>
      <c r="W14" s="1159"/>
    </row>
    <row r="15" spans="10:23" ht="14.25" customHeight="1">
      <c r="J15" s="996"/>
      <c r="K15" s="996"/>
      <c r="L15" s="1234"/>
      <c r="M15" s="1234"/>
      <c r="N15" s="663"/>
      <c r="O15" s="1240" t="s">
        <v>607</v>
      </c>
      <c r="P15" s="1238" t="s">
        <v>271</v>
      </c>
      <c r="Q15" s="1239"/>
      <c r="R15" s="1215" t="s">
        <v>656</v>
      </c>
      <c r="S15" s="1216"/>
      <c r="T15" s="1217"/>
      <c r="U15" s="1219"/>
      <c r="V15" s="1232"/>
      <c r="W15" s="1159"/>
    </row>
    <row r="16" spans="10:23" ht="33.75" customHeight="1">
      <c r="J16" s="996"/>
      <c r="K16" s="996"/>
      <c r="L16" s="1234"/>
      <c r="M16" s="1234"/>
      <c r="N16" s="664"/>
      <c r="O16" s="1241"/>
      <c r="P16" s="757" t="s">
        <v>608</v>
      </c>
      <c r="Q16" s="757" t="s">
        <v>6</v>
      </c>
      <c r="R16" s="1029" t="s">
        <v>274</v>
      </c>
      <c r="S16" s="1229" t="s">
        <v>273</v>
      </c>
      <c r="T16" s="1230"/>
      <c r="U16" s="1220"/>
      <c r="V16" s="1233"/>
      <c r="W16" s="1159"/>
    </row>
    <row r="17" spans="10:23" ht="14.25">
      <c r="J17" s="996"/>
      <c r="K17" s="570">
        <v>1</v>
      </c>
      <c r="L17" s="648" t="s">
        <v>93</v>
      </c>
      <c r="M17" s="648" t="s">
        <v>49</v>
      </c>
      <c r="N17" s="650" t="str">
        <f ca="1">OFFSET(N17,0,-1)</f>
        <v>2</v>
      </c>
      <c r="O17" s="1026">
        <f ca="1">OFFSET(O17,0,-1)+1</f>
        <v>3</v>
      </c>
      <c r="P17" s="1026">
        <f ca="1">OFFSET(P17,0,-1)+1</f>
        <v>4</v>
      </c>
      <c r="Q17" s="1026">
        <f ca="1">OFFSET(Q17,0,-1)+1</f>
        <v>5</v>
      </c>
      <c r="R17" s="1026">
        <f ca="1">OFFSET(R17,0,-1)+1</f>
        <v>6</v>
      </c>
      <c r="S17" s="1223">
        <f ca="1">OFFSET(S17,0,-1)+1</f>
        <v>7</v>
      </c>
      <c r="T17" s="1223"/>
      <c r="U17" s="1026">
        <f ca="1">OFFSET(U17,0,-2)+1</f>
        <v>8</v>
      </c>
      <c r="V17" s="650">
        <f ca="1">OFFSET(V17,0,-1)</f>
        <v>8</v>
      </c>
      <c r="W17" s="1026">
        <f ca="1">OFFSET(W17,0,-1)+1</f>
        <v>9</v>
      </c>
    </row>
    <row r="18" spans="1:36" ht="22.5">
      <c r="A18" s="1207">
        <v>1</v>
      </c>
      <c r="B18" s="1016"/>
      <c r="C18" s="1016"/>
      <c r="D18" s="1016"/>
      <c r="E18" s="982"/>
      <c r="F18" s="1027"/>
      <c r="G18" s="1027"/>
      <c r="H18" s="1027"/>
      <c r="I18" s="984"/>
      <c r="J18" s="980"/>
      <c r="K18" s="964"/>
      <c r="L18" s="1031">
        <f>mergeValue(A18)</f>
        <v>1</v>
      </c>
      <c r="M18" s="642" t="s">
        <v>20</v>
      </c>
      <c r="N18" s="647"/>
      <c r="O18" s="1208"/>
      <c r="P18" s="1208"/>
      <c r="Q18" s="1208"/>
      <c r="R18" s="1208"/>
      <c r="S18" s="1208"/>
      <c r="T18" s="1208"/>
      <c r="U18" s="1208"/>
      <c r="V18" s="1208"/>
      <c r="W18" s="631" t="s">
        <v>477</v>
      </c>
      <c r="Y18" s="830"/>
      <c r="Z18" s="830" t="str">
        <f t="shared" si="0" ref="Z18:Z31">IF(M18="","",M18)</f>
        <v>Наименование тарифа</v>
      </c>
      <c r="AA18" s="830"/>
      <c r="AB18" s="830"/>
      <c r="AC18" s="830"/>
      <c r="AI18" s="1009"/>
      <c r="AJ18" s="1009"/>
    </row>
    <row r="19" spans="1:36" ht="22.5">
      <c r="A19" s="1207"/>
      <c r="B19" s="1207">
        <v>1</v>
      </c>
      <c r="C19" s="1016"/>
      <c r="D19" s="1016"/>
      <c r="E19" s="1027"/>
      <c r="F19" s="1027"/>
      <c r="G19" s="1027"/>
      <c r="H19" s="1027"/>
      <c r="I19" s="1022"/>
      <c r="J19" s="955"/>
      <c r="K19" s="958"/>
      <c r="L19" s="1031" t="str">
        <f>mergeValue(A19)&amp;"."&amp;mergeValue(B19)</f>
        <v>1.1</v>
      </c>
      <c r="M19" s="693" t="s">
        <v>16</v>
      </c>
      <c r="N19" s="647"/>
      <c r="O19" s="1208"/>
      <c r="P19" s="1208"/>
      <c r="Q19" s="1208"/>
      <c r="R19" s="1208"/>
      <c r="S19" s="1208"/>
      <c r="T19" s="1208"/>
      <c r="U19" s="1208"/>
      <c r="V19" s="1208"/>
      <c r="W19" s="631" t="s">
        <v>478</v>
      </c>
      <c r="Y19" s="830"/>
      <c r="Z19" s="830" t="str">
        <f t="shared" si="0"/>
        <v>Территория действия тарифа</v>
      </c>
      <c r="AA19" s="830"/>
      <c r="AB19" s="830"/>
      <c r="AC19" s="830"/>
      <c r="AI19" s="1009"/>
      <c r="AJ19" s="1009"/>
    </row>
    <row r="20" spans="1:36" ht="22.5">
      <c r="A20" s="1207"/>
      <c r="B20" s="1207"/>
      <c r="C20" s="1207">
        <v>1</v>
      </c>
      <c r="D20" s="1016"/>
      <c r="E20" s="1027"/>
      <c r="F20" s="1027"/>
      <c r="G20" s="1027"/>
      <c r="H20" s="1027"/>
      <c r="I20" s="963"/>
      <c r="J20" s="955"/>
      <c r="K20" s="958"/>
      <c r="L20" s="1031" t="str">
        <f>mergeValue(A20)&amp;"."&amp;mergeValue(B20)&amp;"."&amp;mergeValue(C20)</f>
        <v>1.1.1</v>
      </c>
      <c r="M20" s="694" t="s">
        <v>7</v>
      </c>
      <c r="N20" s="647"/>
      <c r="O20" s="1208"/>
      <c r="P20" s="1208"/>
      <c r="Q20" s="1208"/>
      <c r="R20" s="1208"/>
      <c r="S20" s="1208"/>
      <c r="T20" s="1208"/>
      <c r="U20" s="1208"/>
      <c r="V20" s="1208"/>
      <c r="W20" s="631" t="s">
        <v>635</v>
      </c>
      <c r="Y20" s="830"/>
      <c r="Z20" s="830" t="str">
        <f t="shared" si="0"/>
        <v xml:space="preserve">Наименование системы теплоснабжения </v>
      </c>
      <c r="AA20" s="830"/>
      <c r="AB20" s="830"/>
      <c r="AC20" s="830"/>
      <c r="AI20" s="1009"/>
      <c r="AJ20" s="1009"/>
    </row>
    <row r="21" spans="1:36" ht="22.5">
      <c r="A21" s="1207"/>
      <c r="B21" s="1207"/>
      <c r="C21" s="1207"/>
      <c r="D21" s="1207">
        <v>1</v>
      </c>
      <c r="E21" s="1027"/>
      <c r="F21" s="1027"/>
      <c r="G21" s="1027"/>
      <c r="H21" s="1027"/>
      <c r="I21" s="963"/>
      <c r="J21" s="955"/>
      <c r="K21" s="958"/>
      <c r="L21" s="1031" t="str">
        <f>mergeValue(A21)&amp;"."&amp;mergeValue(B21)&amp;"."&amp;mergeValue(C21)&amp;"."&amp;mergeValue(D21)</f>
        <v>1.1.1.1</v>
      </c>
      <c r="M21" s="695" t="s">
        <v>22</v>
      </c>
      <c r="N21" s="647"/>
      <c r="O21" s="1208"/>
      <c r="P21" s="1208"/>
      <c r="Q21" s="1208"/>
      <c r="R21" s="1208"/>
      <c r="S21" s="1208"/>
      <c r="T21" s="1208"/>
      <c r="U21" s="1208"/>
      <c r="V21" s="1208"/>
      <c r="W21" s="631" t="s">
        <v>636</v>
      </c>
      <c r="Y21" s="830"/>
      <c r="Z21" s="830" t="str">
        <f t="shared" si="0"/>
        <v xml:space="preserve">Источник тепловой энергии  </v>
      </c>
      <c r="AA21" s="830"/>
      <c r="AB21" s="830"/>
      <c r="AC21" s="830"/>
      <c r="AI21" s="1009"/>
      <c r="AJ21" s="1009"/>
    </row>
    <row r="22" spans="1:36" ht="101.25">
      <c r="A22" s="1207"/>
      <c r="B22" s="1207"/>
      <c r="C22" s="1207"/>
      <c r="D22" s="1207"/>
      <c r="E22" s="1207">
        <v>1</v>
      </c>
      <c r="F22" s="1027"/>
      <c r="G22" s="1027"/>
      <c r="H22" s="1016">
        <v>1</v>
      </c>
      <c r="I22" s="1207">
        <v>1</v>
      </c>
      <c r="J22" s="1027"/>
      <c r="K22" s="966"/>
      <c r="L22" s="1031" t="str">
        <f>mergeValue(A22)&amp;"."&amp;mergeValue(B22)&amp;"."&amp;mergeValue(C22)&amp;"."&amp;mergeValue(D22)&amp;"."&amp;mergeValue(E22)</f>
        <v>1.1.1.1.1</v>
      </c>
      <c r="M22" s="555" t="s">
        <v>9</v>
      </c>
      <c r="N22" s="647"/>
      <c r="O22" s="1209"/>
      <c r="P22" s="1209"/>
      <c r="Q22" s="1209"/>
      <c r="R22" s="1209"/>
      <c r="S22" s="1209"/>
      <c r="T22" s="1209"/>
      <c r="U22" s="1209"/>
      <c r="V22" s="1209"/>
      <c r="W22" s="631" t="s">
        <v>640</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07"/>
      <c r="B23" s="1207"/>
      <c r="C23" s="1207"/>
      <c r="D23" s="1207"/>
      <c r="E23" s="1207"/>
      <c r="F23" s="1207">
        <v>1</v>
      </c>
      <c r="G23" s="1016"/>
      <c r="H23" s="1016"/>
      <c r="I23" s="1207"/>
      <c r="J23" s="1207">
        <v>1</v>
      </c>
      <c r="K23" s="967"/>
      <c r="L23" s="1031" t="str">
        <f>mergeValue(A23)&amp;"."&amp;mergeValue(B23)&amp;"."&amp;mergeValue(C23)&amp;"."&amp;mergeValue(D23)&amp;"."&amp;mergeValue(E23)&amp;"."&amp;mergeValue(F23)</f>
        <v>1.1.1.1.1.1</v>
      </c>
      <c r="M23" s="556" t="s">
        <v>10</v>
      </c>
      <c r="N23" s="647"/>
      <c r="O23" s="1210"/>
      <c r="P23" s="1211"/>
      <c r="Q23" s="1211"/>
      <c r="R23" s="1211"/>
      <c r="S23" s="1211"/>
      <c r="T23" s="1211"/>
      <c r="U23" s="1211"/>
      <c r="V23" s="1212"/>
      <c r="W23" s="631" t="s">
        <v>638</v>
      </c>
      <c r="Y23" s="830"/>
      <c r="Z23" s="830" t="str">
        <f t="shared" si="0"/>
        <v>Группа потребителей</v>
      </c>
      <c r="AA23" s="830"/>
      <c r="AB23" s="830"/>
      <c r="AC23" s="830"/>
      <c r="AI23" s="1009"/>
      <c r="AJ23" s="1009"/>
    </row>
    <row r="24" spans="1:36" ht="189" customHeight="1">
      <c r="A24" s="1207"/>
      <c r="B24" s="1207"/>
      <c r="C24" s="1207"/>
      <c r="D24" s="1207"/>
      <c r="E24" s="1207"/>
      <c r="F24" s="1207"/>
      <c r="G24" s="1016">
        <v>1</v>
      </c>
      <c r="H24" s="1016"/>
      <c r="I24" s="1207"/>
      <c r="J24" s="1207"/>
      <c r="K24" s="967">
        <v>1</v>
      </c>
      <c r="L24" s="1031" t="str">
        <f>mergeValue(A24)&amp;"."&amp;mergeValue(B24)&amp;"."&amp;mergeValue(C24)&amp;"."&amp;mergeValue(D24)&amp;"."&amp;mergeValue(E24)&amp;"."&amp;mergeValue(F24)&amp;"."&amp;mergeValue(G24)</f>
        <v>1.1.1.1.1.1.1</v>
      </c>
      <c r="M24" s="1070"/>
      <c r="N24" s="647"/>
      <c r="O24" s="764"/>
      <c r="P24" s="764"/>
      <c r="Q24" s="1095"/>
      <c r="R24" s="1213"/>
      <c r="S24" s="1214" t="s">
        <v>84</v>
      </c>
      <c r="T24" s="1213"/>
      <c r="U24" s="1214" t="s">
        <v>85</v>
      </c>
      <c r="V24" s="764"/>
      <c r="W24" s="1224" t="s">
        <v>657</v>
      </c>
      <c r="X24" s="1009" t="str">
        <f>strCheckDate(O25:V25)</f>
        <v/>
      </c>
      <c r="Y24" s="830"/>
      <c r="Z24" s="830" t="str">
        <f t="shared" si="0"/>
        <v/>
      </c>
      <c r="AA24" s="830"/>
      <c r="AB24" s="830"/>
      <c r="AC24" s="830"/>
      <c r="AI24" s="1009"/>
      <c r="AJ24" s="1009"/>
    </row>
    <row r="25" spans="1:36" ht="11.25" hidden="1">
      <c r="A25" s="1207"/>
      <c r="B25" s="1207"/>
      <c r="C25" s="1207"/>
      <c r="D25" s="1207"/>
      <c r="E25" s="1207"/>
      <c r="F25" s="1207"/>
      <c r="G25" s="1016"/>
      <c r="H25" s="1016"/>
      <c r="I25" s="1207"/>
      <c r="J25" s="1207"/>
      <c r="K25" s="967"/>
      <c r="L25" s="801"/>
      <c r="M25" s="647"/>
      <c r="N25" s="647"/>
      <c r="O25" s="764"/>
      <c r="P25" s="764"/>
      <c r="Q25" s="770" t="str">
        <f>R24&amp;"-"&amp;T24</f>
        <v>-</v>
      </c>
      <c r="R25" s="1213"/>
      <c r="S25" s="1214"/>
      <c r="T25" s="1213"/>
      <c r="U25" s="1214"/>
      <c r="V25" s="764"/>
      <c r="W25" s="1225"/>
      <c r="Y25" s="830"/>
      <c r="Z25" s="830" t="str">
        <f t="shared" si="0"/>
        <v/>
      </c>
      <c r="AA25" s="830"/>
      <c r="AB25" s="830"/>
      <c r="AC25" s="830"/>
      <c r="AI25" s="1009"/>
      <c r="AJ25" s="1009"/>
    </row>
    <row r="26" spans="1:36" ht="15" customHeight="1">
      <c r="A26" s="1207"/>
      <c r="B26" s="1207"/>
      <c r="C26" s="1207"/>
      <c r="D26" s="1207"/>
      <c r="E26" s="1207"/>
      <c r="F26" s="1207"/>
      <c r="G26" s="1027"/>
      <c r="H26" s="1016"/>
      <c r="I26" s="1207"/>
      <c r="J26" s="1207"/>
      <c r="K26" s="966"/>
      <c r="L26" s="689"/>
      <c r="M26" s="558" t="s">
        <v>25</v>
      </c>
      <c r="N26" s="1007"/>
      <c r="O26" s="1007"/>
      <c r="P26" s="1007"/>
      <c r="Q26" s="1007"/>
      <c r="R26" s="1007"/>
      <c r="S26" s="1007"/>
      <c r="T26" s="1007"/>
      <c r="U26" s="1007"/>
      <c r="V26" s="763"/>
      <c r="W26" s="1226"/>
      <c r="Y26" s="830"/>
      <c r="Z26" s="830" t="str">
        <f t="shared" si="0"/>
        <v>Добавить вид теплоносителя (параметры теплоносителя)</v>
      </c>
      <c r="AA26" s="830"/>
      <c r="AB26" s="830"/>
      <c r="AC26" s="830"/>
      <c r="AI26" s="1009"/>
      <c r="AJ26" s="1009"/>
    </row>
    <row r="27" spans="1:36" ht="15" customHeight="1">
      <c r="A27" s="1207"/>
      <c r="B27" s="1207"/>
      <c r="C27" s="1207"/>
      <c r="D27" s="1207"/>
      <c r="E27" s="1207"/>
      <c r="F27" s="1027"/>
      <c r="G27" s="1027"/>
      <c r="H27" s="1016"/>
      <c r="I27" s="1207"/>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07"/>
      <c r="B28" s="1207"/>
      <c r="C28" s="1207"/>
      <c r="D28" s="1207"/>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07"/>
      <c r="B29" s="1207"/>
      <c r="C29" s="1207"/>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07"/>
      <c r="B30" s="1207"/>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07"/>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2:34"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2:23" ht="90" customHeight="1">
      <c r="L34" s="1">
        <v>1</v>
      </c>
      <c r="M34" s="1200" t="s">
        <v>634</v>
      </c>
      <c r="N34" s="1200"/>
      <c r="O34" s="1200"/>
      <c r="P34" s="1200"/>
      <c r="Q34" s="1200"/>
      <c r="R34" s="1200"/>
      <c r="S34" s="1200"/>
      <c r="T34" s="1200"/>
      <c r="U34" s="1200"/>
      <c r="V34" s="1200"/>
      <c r="W34" s="1200"/>
    </row>
  </sheetData>
  <sheetProtection password="FA9C" sheet="1" objects="1" scenarios="1" formatColumns="0" formatRows="0"/>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4">
    <dataValidation allowBlank="1" sqref="L26:V26 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dataValidation allowBlank="1" sqref="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dataValidation allowBlank="1" showInputMessage="1" showErrorMessage="1" prompt="Для выбора выполните двойной щелчок левой клавиши мыши по соответствующей ячейке." sqref="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WMF24"/>
    <dataValidation type="list" allowBlank="1" showInputMessage="1" showErrorMessage="1" errorTitle="Ошибка" error="Выберите значение из списка" sqref="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WVU24 WLY2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JS18:JS25 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c379c55-90ad-4fbf-ace0-54a1935946bc}">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2" hidden="1" customWidth="1"/>
    <col min="2" max="4" width="3.71428571428571" style="586" hidden="1" customWidth="1"/>
    <col min="5" max="5" width="3.71428571428571" style="531" customWidth="1"/>
    <col min="6" max="6" width="9.71428571428571" style="524" customWidth="1"/>
    <col min="7" max="7" width="37.7142857142857" style="524" customWidth="1"/>
    <col min="8" max="8" width="66.8571428571429" style="524" customWidth="1"/>
    <col min="9" max="9" width="115.714285714286" style="524" customWidth="1"/>
    <col min="10" max="11" width="10.5714285714286" style="586"/>
    <col min="12" max="12" width="11.1428571428571" style="586" customWidth="1"/>
    <col min="13" max="20" width="10.5714285714286" style="586"/>
    <col min="21" max="16384" width="10.5714285714286" style="524"/>
  </cols>
  <sheetData>
    <row r="1" spans="1:1" ht="3" customHeight="1">
      <c r="A1" s="592" t="s">
        <v>50</v>
      </c>
    </row>
    <row r="2" spans="6:9" ht="22.5">
      <c r="F2" s="1201" t="s">
        <v>492</v>
      </c>
      <c r="G2" s="1202"/>
      <c r="H2" s="1203"/>
      <c r="I2" s="641"/>
    </row>
    <row r="3"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"2."&amp;mergeValue(A8)</f>
        <v>2.1</v>
      </c>
      <c r="G8" s="633" t="s">
        <v>495</v>
      </c>
      <c r="H8" s="605"/>
      <c r="I8" s="582" t="s">
        <v>592</v>
      </c>
      <c r="J8" s="616"/>
      <c r="K8" s="591"/>
      <c r="L8" s="591"/>
      <c r="M8" s="591"/>
      <c r="N8" s="591"/>
      <c r="O8" s="591"/>
      <c r="P8" s="591"/>
      <c r="Q8" s="591"/>
      <c r="R8" s="591"/>
      <c r="S8" s="591"/>
      <c r="T8" s="591"/>
    </row>
    <row r="9" spans="1:20" s="571" customFormat="1" ht="22.5">
      <c r="A9" s="1205"/>
      <c r="B9" s="591"/>
      <c r="C9" s="591"/>
      <c r="D9" s="591"/>
      <c r="F9" s="617" t="str">
        <f>"3."&amp;mergeValue(A9)</f>
        <v>3.1</v>
      </c>
      <c r="G9" s="633" t="s">
        <v>496</v>
      </c>
      <c r="H9" s="605"/>
      <c r="I9" s="582" t="s">
        <v>590</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"4."&amp;mergeValue(A11)&amp;"."&amp;mergeValue(B11)</f>
        <v>4.1.1</v>
      </c>
      <c r="G11" s="612" t="s">
        <v>594</v>
      </c>
      <c r="H11" s="605" t="str">
        <f>IF(region_name="","",region_name)</f>
        <v>Республика Татарстан</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"4."&amp;mergeValue(A13)&amp;"."&amp;mergeValue(B13)&amp;"."&amp;mergeValue(C13)&amp;"."&amp;mergeValue(D13)</f>
        <v>4.1.1.1.1</v>
      </c>
      <c r="G13" s="634" t="s">
        <v>499</v>
      </c>
      <c r="H13" s="605"/>
      <c r="I13" s="1206" t="s">
        <v>593</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595</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6e608fa-712e-43a6-b2a2-02bda5c67e8d}">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86" hidden="1" customWidth="1"/>
    <col min="7" max="8" width="9.14285714285714" style="592" hidden="1" customWidth="1"/>
    <col min="9" max="9" width="3.71428571428571" style="532" customWidth="1"/>
    <col min="10" max="11" width="3.71428571428571" style="531" customWidth="1"/>
    <col min="12" max="12" width="12.7142857142857" style="524" customWidth="1"/>
    <col min="13" max="13" width="44.7142857142857" style="524" customWidth="1"/>
    <col min="14" max="14" width="1.71428571428571" style="524" hidden="1" customWidth="1"/>
    <col min="15" max="15" width="29.7142857142857" style="524" hidden="1" customWidth="1"/>
    <col min="16" max="17" width="23.7142857142857" style="524" hidden="1" customWidth="1"/>
    <col min="18" max="18" width="11.7142857142857" style="524" customWidth="1"/>
    <col min="19" max="19" width="3.71428571428571" style="524" customWidth="1"/>
    <col min="20" max="20" width="11.7142857142857" style="524" customWidth="1"/>
    <col min="21" max="21" width="8.57142857142857" style="524" hidden="1" customWidth="1"/>
    <col min="22" max="22" width="4.71428571428571" style="524" customWidth="1"/>
    <col min="23" max="23" width="115.714285714286" style="524" customWidth="1"/>
    <col min="24" max="25" width="10.5714285714286" style="586"/>
    <col min="26" max="26" width="11.1428571428571" style="586" customWidth="1"/>
    <col min="27" max="34" width="10.5714285714286" style="586"/>
    <col min="35" max="256" width="10.5714285714286" style="524"/>
    <col min="257" max="264" width="0" style="524" hidden="1" customWidth="1"/>
    <col min="265" max="265" width="3.71428571428571" style="524" customWidth="1"/>
    <col min="266" max="266" width="3.85714285714286" style="524" customWidth="1"/>
    <col min="267" max="267" width="3.71428571428571" style="524" customWidth="1"/>
    <col min="268" max="268" width="12.7142857142857" style="524" customWidth="1"/>
    <col min="269" max="269" width="52.7142857142857" style="524" customWidth="1"/>
    <col min="270" max="273" width="0" style="524" hidden="1" customWidth="1"/>
    <col min="274" max="274" width="12.2857142857143" style="524" customWidth="1"/>
    <col min="275" max="275" width="6.42857142857143" style="524" customWidth="1"/>
    <col min="276" max="276" width="12.2857142857143" style="524" customWidth="1"/>
    <col min="277" max="277" width="0" style="524" hidden="1" customWidth="1"/>
    <col min="278" max="278" width="3.71428571428571" style="524" customWidth="1"/>
    <col min="279" max="279" width="11.1428571428571" style="524" customWidth="1"/>
    <col min="280" max="281" width="10.5714285714286" style="524"/>
    <col min="282" max="282" width="11.1428571428571" style="524" customWidth="1"/>
    <col min="283" max="512" width="10.5714285714286" style="524"/>
    <col min="513" max="520" width="0" style="524" hidden="1" customWidth="1"/>
    <col min="521" max="521" width="3.71428571428571" style="524" customWidth="1"/>
    <col min="522" max="522" width="3.85714285714286" style="524" customWidth="1"/>
    <col min="523" max="523" width="3.71428571428571" style="524" customWidth="1"/>
    <col min="524" max="524" width="12.7142857142857" style="524" customWidth="1"/>
    <col min="525" max="525" width="52.7142857142857" style="524" customWidth="1"/>
    <col min="526" max="529" width="0" style="524" hidden="1" customWidth="1"/>
    <col min="530" max="530" width="12.2857142857143" style="524" customWidth="1"/>
    <col min="531" max="531" width="6.42857142857143" style="524" customWidth="1"/>
    <col min="532" max="532" width="12.2857142857143" style="524" customWidth="1"/>
    <col min="533" max="533" width="0" style="524" hidden="1" customWidth="1"/>
    <col min="534" max="534" width="3.71428571428571" style="524" customWidth="1"/>
    <col min="535" max="535" width="11.1428571428571" style="524" customWidth="1"/>
    <col min="536" max="537" width="10.5714285714286" style="524"/>
    <col min="538" max="538" width="11.1428571428571" style="524" customWidth="1"/>
    <col min="539" max="768" width="10.5714285714286" style="524"/>
    <col min="769" max="776" width="0" style="524" hidden="1" customWidth="1"/>
    <col min="777" max="777" width="3.71428571428571" style="524" customWidth="1"/>
    <col min="778" max="778" width="3.85714285714286" style="524" customWidth="1"/>
    <col min="779" max="779" width="3.71428571428571" style="524" customWidth="1"/>
    <col min="780" max="780" width="12.7142857142857" style="524" customWidth="1"/>
    <col min="781" max="781" width="52.7142857142857" style="524" customWidth="1"/>
    <col min="782" max="785" width="0" style="524" hidden="1" customWidth="1"/>
    <col min="786" max="786" width="12.2857142857143" style="524" customWidth="1"/>
    <col min="787" max="787" width="6.42857142857143" style="524" customWidth="1"/>
    <col min="788" max="788" width="12.2857142857143" style="524" customWidth="1"/>
    <col min="789" max="789" width="0" style="524" hidden="1" customWidth="1"/>
    <col min="790" max="790" width="3.71428571428571" style="524" customWidth="1"/>
    <col min="791" max="791" width="11.1428571428571" style="524" customWidth="1"/>
    <col min="792" max="793" width="10.5714285714286" style="524"/>
    <col min="794" max="794" width="11.1428571428571" style="524" customWidth="1"/>
    <col min="795" max="1024" width="10.5714285714286" style="524"/>
    <col min="1025" max="1032" width="0" style="524" hidden="1" customWidth="1"/>
    <col min="1033" max="1033" width="3.71428571428571" style="524" customWidth="1"/>
    <col min="1034" max="1034" width="3.85714285714286" style="524" customWidth="1"/>
    <col min="1035" max="1035" width="3.71428571428571" style="524" customWidth="1"/>
    <col min="1036" max="1036" width="12.7142857142857" style="524" customWidth="1"/>
    <col min="1037" max="1037" width="52.7142857142857" style="524" customWidth="1"/>
    <col min="1038" max="1041" width="0" style="524" hidden="1" customWidth="1"/>
    <col min="1042" max="1042" width="12.2857142857143" style="524" customWidth="1"/>
    <col min="1043" max="1043" width="6.42857142857143" style="524" customWidth="1"/>
    <col min="1044" max="1044" width="12.2857142857143" style="524" customWidth="1"/>
    <col min="1045" max="1045" width="0" style="524" hidden="1" customWidth="1"/>
    <col min="1046" max="1046" width="3.71428571428571" style="524" customWidth="1"/>
    <col min="1047" max="1047" width="11.1428571428571" style="524" customWidth="1"/>
    <col min="1048" max="1049" width="10.5714285714286" style="524"/>
    <col min="1050" max="1050" width="11.1428571428571" style="524" customWidth="1"/>
    <col min="1051" max="1280" width="10.5714285714286" style="524"/>
    <col min="1281" max="1288" width="0" style="524" hidden="1" customWidth="1"/>
    <col min="1289" max="1289" width="3.71428571428571" style="524" customWidth="1"/>
    <col min="1290" max="1290" width="3.85714285714286" style="524" customWidth="1"/>
    <col min="1291" max="1291" width="3.71428571428571" style="524" customWidth="1"/>
    <col min="1292" max="1292" width="12.7142857142857" style="524" customWidth="1"/>
    <col min="1293" max="1293" width="52.7142857142857" style="524" customWidth="1"/>
    <col min="1294" max="1297" width="0" style="524" hidden="1" customWidth="1"/>
    <col min="1298" max="1298" width="12.2857142857143" style="524" customWidth="1"/>
    <col min="1299" max="1299" width="6.42857142857143" style="524" customWidth="1"/>
    <col min="1300" max="1300" width="12.2857142857143" style="524" customWidth="1"/>
    <col min="1301" max="1301" width="0" style="524" hidden="1" customWidth="1"/>
    <col min="1302" max="1302" width="3.71428571428571" style="524" customWidth="1"/>
    <col min="1303" max="1303" width="11.1428571428571" style="524" customWidth="1"/>
    <col min="1304" max="1305" width="10.5714285714286" style="524"/>
    <col min="1306" max="1306" width="11.1428571428571" style="524" customWidth="1"/>
    <col min="1307" max="1536" width="10.5714285714286" style="524"/>
    <col min="1537" max="1544" width="0" style="524" hidden="1" customWidth="1"/>
    <col min="1545" max="1545" width="3.71428571428571" style="524" customWidth="1"/>
    <col min="1546" max="1546" width="3.85714285714286" style="524" customWidth="1"/>
    <col min="1547" max="1547" width="3.71428571428571" style="524" customWidth="1"/>
    <col min="1548" max="1548" width="12.7142857142857" style="524" customWidth="1"/>
    <col min="1549" max="1549" width="52.7142857142857" style="524" customWidth="1"/>
    <col min="1550" max="1553" width="0" style="524" hidden="1" customWidth="1"/>
    <col min="1554" max="1554" width="12.2857142857143" style="524" customWidth="1"/>
    <col min="1555" max="1555" width="6.42857142857143" style="524" customWidth="1"/>
    <col min="1556" max="1556" width="12.2857142857143" style="524" customWidth="1"/>
    <col min="1557" max="1557" width="0" style="524" hidden="1" customWidth="1"/>
    <col min="1558" max="1558" width="3.71428571428571" style="524" customWidth="1"/>
    <col min="1559" max="1559" width="11.1428571428571" style="524" customWidth="1"/>
    <col min="1560" max="1561" width="10.5714285714286" style="524"/>
    <col min="1562" max="1562" width="11.1428571428571" style="524" customWidth="1"/>
    <col min="1563" max="1792" width="10.5714285714286" style="524"/>
    <col min="1793" max="1800" width="0" style="524" hidden="1" customWidth="1"/>
    <col min="1801" max="1801" width="3.71428571428571" style="524" customWidth="1"/>
    <col min="1802" max="1802" width="3.85714285714286" style="524" customWidth="1"/>
    <col min="1803" max="1803" width="3.71428571428571" style="524" customWidth="1"/>
    <col min="1804" max="1804" width="12.7142857142857" style="524" customWidth="1"/>
    <col min="1805" max="1805" width="52.7142857142857" style="524" customWidth="1"/>
    <col min="1806" max="1809" width="0" style="524" hidden="1" customWidth="1"/>
    <col min="1810" max="1810" width="12.2857142857143" style="524" customWidth="1"/>
    <col min="1811" max="1811" width="6.42857142857143" style="524" customWidth="1"/>
    <col min="1812" max="1812" width="12.2857142857143" style="524" customWidth="1"/>
    <col min="1813" max="1813" width="0" style="524" hidden="1" customWidth="1"/>
    <col min="1814" max="1814" width="3.71428571428571" style="524" customWidth="1"/>
    <col min="1815" max="1815" width="11.1428571428571" style="524" customWidth="1"/>
    <col min="1816" max="1817" width="10.5714285714286" style="524"/>
    <col min="1818" max="1818" width="11.1428571428571" style="524" customWidth="1"/>
    <col min="1819" max="2048" width="10.5714285714286" style="524"/>
    <col min="2049" max="2056" width="0" style="524" hidden="1" customWidth="1"/>
    <col min="2057" max="2057" width="3.71428571428571" style="524" customWidth="1"/>
    <col min="2058" max="2058" width="3.85714285714286" style="524" customWidth="1"/>
    <col min="2059" max="2059" width="3.71428571428571" style="524" customWidth="1"/>
    <col min="2060" max="2060" width="12.7142857142857" style="524" customWidth="1"/>
    <col min="2061" max="2061" width="52.7142857142857" style="524" customWidth="1"/>
    <col min="2062" max="2065" width="0" style="524" hidden="1" customWidth="1"/>
    <col min="2066" max="2066" width="12.2857142857143" style="524" customWidth="1"/>
    <col min="2067" max="2067" width="6.42857142857143" style="524" customWidth="1"/>
    <col min="2068" max="2068" width="12.2857142857143" style="524" customWidth="1"/>
    <col min="2069" max="2069" width="0" style="524" hidden="1" customWidth="1"/>
    <col min="2070" max="2070" width="3.71428571428571" style="524" customWidth="1"/>
    <col min="2071" max="2071" width="11.1428571428571" style="524" customWidth="1"/>
    <col min="2072" max="2073" width="10.5714285714286" style="524"/>
    <col min="2074" max="2074" width="11.1428571428571" style="524" customWidth="1"/>
    <col min="2075" max="2304" width="10.5714285714286" style="524"/>
    <col min="2305" max="2312" width="0" style="524" hidden="1" customWidth="1"/>
    <col min="2313" max="2313" width="3.71428571428571" style="524" customWidth="1"/>
    <col min="2314" max="2314" width="3.85714285714286" style="524" customWidth="1"/>
    <col min="2315" max="2315" width="3.71428571428571" style="524" customWidth="1"/>
    <col min="2316" max="2316" width="12.7142857142857" style="524" customWidth="1"/>
    <col min="2317" max="2317" width="52.7142857142857" style="524" customWidth="1"/>
    <col min="2318" max="2321" width="0" style="524" hidden="1" customWidth="1"/>
    <col min="2322" max="2322" width="12.2857142857143" style="524" customWidth="1"/>
    <col min="2323" max="2323" width="6.42857142857143" style="524" customWidth="1"/>
    <col min="2324" max="2324" width="12.2857142857143" style="524" customWidth="1"/>
    <col min="2325" max="2325" width="0" style="524" hidden="1" customWidth="1"/>
    <col min="2326" max="2326" width="3.71428571428571" style="524" customWidth="1"/>
    <col min="2327" max="2327" width="11.1428571428571" style="524" customWidth="1"/>
    <col min="2328" max="2329" width="10.5714285714286" style="524"/>
    <col min="2330" max="2330" width="11.1428571428571" style="524" customWidth="1"/>
    <col min="2331" max="2560" width="10.5714285714286" style="524"/>
    <col min="2561" max="2568" width="0" style="524" hidden="1" customWidth="1"/>
    <col min="2569" max="2569" width="3.71428571428571" style="524" customWidth="1"/>
    <col min="2570" max="2570" width="3.85714285714286" style="524" customWidth="1"/>
    <col min="2571" max="2571" width="3.71428571428571" style="524" customWidth="1"/>
    <col min="2572" max="2572" width="12.7142857142857" style="524" customWidth="1"/>
    <col min="2573" max="2573" width="52.7142857142857" style="524" customWidth="1"/>
    <col min="2574" max="2577" width="0" style="524" hidden="1" customWidth="1"/>
    <col min="2578" max="2578" width="12.2857142857143" style="524" customWidth="1"/>
    <col min="2579" max="2579" width="6.42857142857143" style="524" customWidth="1"/>
    <col min="2580" max="2580" width="12.2857142857143" style="524" customWidth="1"/>
    <col min="2581" max="2581" width="0" style="524" hidden="1" customWidth="1"/>
    <col min="2582" max="2582" width="3.71428571428571" style="524" customWidth="1"/>
    <col min="2583" max="2583" width="11.1428571428571" style="524" customWidth="1"/>
    <col min="2584" max="2585" width="10.5714285714286" style="524"/>
    <col min="2586" max="2586" width="11.1428571428571" style="524" customWidth="1"/>
    <col min="2587" max="2816" width="10.5714285714286" style="524"/>
    <col min="2817" max="2824" width="0" style="524" hidden="1" customWidth="1"/>
    <col min="2825" max="2825" width="3.71428571428571" style="524" customWidth="1"/>
    <col min="2826" max="2826" width="3.85714285714286" style="524" customWidth="1"/>
    <col min="2827" max="2827" width="3.71428571428571" style="524" customWidth="1"/>
    <col min="2828" max="2828" width="12.7142857142857" style="524" customWidth="1"/>
    <col min="2829" max="2829" width="52.7142857142857" style="524" customWidth="1"/>
    <col min="2830" max="2833" width="0" style="524" hidden="1" customWidth="1"/>
    <col min="2834" max="2834" width="12.2857142857143" style="524" customWidth="1"/>
    <col min="2835" max="2835" width="6.42857142857143" style="524" customWidth="1"/>
    <col min="2836" max="2836" width="12.2857142857143" style="524" customWidth="1"/>
    <col min="2837" max="2837" width="0" style="524" hidden="1" customWidth="1"/>
    <col min="2838" max="2838" width="3.71428571428571" style="524" customWidth="1"/>
    <col min="2839" max="2839" width="11.1428571428571" style="524" customWidth="1"/>
    <col min="2840" max="2841" width="10.5714285714286" style="524"/>
    <col min="2842" max="2842" width="11.1428571428571" style="524" customWidth="1"/>
    <col min="2843" max="3072" width="10.5714285714286" style="524"/>
    <col min="3073" max="3080" width="0" style="524" hidden="1" customWidth="1"/>
    <col min="3081" max="3081" width="3.71428571428571" style="524" customWidth="1"/>
    <col min="3082" max="3082" width="3.85714285714286" style="524" customWidth="1"/>
    <col min="3083" max="3083" width="3.71428571428571" style="524" customWidth="1"/>
    <col min="3084" max="3084" width="12.7142857142857" style="524" customWidth="1"/>
    <col min="3085" max="3085" width="52.7142857142857" style="524" customWidth="1"/>
    <col min="3086" max="3089" width="0" style="524" hidden="1" customWidth="1"/>
    <col min="3090" max="3090" width="12.2857142857143" style="524" customWidth="1"/>
    <col min="3091" max="3091" width="6.42857142857143" style="524" customWidth="1"/>
    <col min="3092" max="3092" width="12.2857142857143" style="524" customWidth="1"/>
    <col min="3093" max="3093" width="0" style="524" hidden="1" customWidth="1"/>
    <col min="3094" max="3094" width="3.71428571428571" style="524" customWidth="1"/>
    <col min="3095" max="3095" width="11.1428571428571" style="524" customWidth="1"/>
    <col min="3096" max="3097" width="10.5714285714286" style="524"/>
    <col min="3098" max="3098" width="11.1428571428571" style="524" customWidth="1"/>
    <col min="3099" max="3328" width="10.5714285714286" style="524"/>
    <col min="3329" max="3336" width="0" style="524" hidden="1" customWidth="1"/>
    <col min="3337" max="3337" width="3.71428571428571" style="524" customWidth="1"/>
    <col min="3338" max="3338" width="3.85714285714286" style="524" customWidth="1"/>
    <col min="3339" max="3339" width="3.71428571428571" style="524" customWidth="1"/>
    <col min="3340" max="3340" width="12.7142857142857" style="524" customWidth="1"/>
    <col min="3341" max="3341" width="52.7142857142857" style="524" customWidth="1"/>
    <col min="3342" max="3345" width="0" style="524" hidden="1" customWidth="1"/>
    <col min="3346" max="3346" width="12.2857142857143" style="524" customWidth="1"/>
    <col min="3347" max="3347" width="6.42857142857143" style="524" customWidth="1"/>
    <col min="3348" max="3348" width="12.2857142857143" style="524" customWidth="1"/>
    <col min="3349" max="3349" width="0" style="524" hidden="1" customWidth="1"/>
    <col min="3350" max="3350" width="3.71428571428571" style="524" customWidth="1"/>
    <col min="3351" max="3351" width="11.1428571428571" style="524" customWidth="1"/>
    <col min="3352" max="3353" width="10.5714285714286" style="524"/>
    <col min="3354" max="3354" width="11.1428571428571" style="524" customWidth="1"/>
    <col min="3355" max="3584" width="10.5714285714286" style="524"/>
    <col min="3585" max="3592" width="0" style="524" hidden="1" customWidth="1"/>
    <col min="3593" max="3593" width="3.71428571428571" style="524" customWidth="1"/>
    <col min="3594" max="3594" width="3.85714285714286" style="524" customWidth="1"/>
    <col min="3595" max="3595" width="3.71428571428571" style="524" customWidth="1"/>
    <col min="3596" max="3596" width="12.7142857142857" style="524" customWidth="1"/>
    <col min="3597" max="3597" width="52.7142857142857" style="524" customWidth="1"/>
    <col min="3598" max="3601" width="0" style="524" hidden="1" customWidth="1"/>
    <col min="3602" max="3602" width="12.2857142857143" style="524" customWidth="1"/>
    <col min="3603" max="3603" width="6.42857142857143" style="524" customWidth="1"/>
    <col min="3604" max="3604" width="12.2857142857143" style="524" customWidth="1"/>
    <col min="3605" max="3605" width="0" style="524" hidden="1" customWidth="1"/>
    <col min="3606" max="3606" width="3.71428571428571" style="524" customWidth="1"/>
    <col min="3607" max="3607" width="11.1428571428571" style="524" customWidth="1"/>
    <col min="3608" max="3609" width="10.5714285714286" style="524"/>
    <col min="3610" max="3610" width="11.1428571428571" style="524" customWidth="1"/>
    <col min="3611" max="3840" width="10.5714285714286" style="524"/>
    <col min="3841" max="3848" width="0" style="524" hidden="1" customWidth="1"/>
    <col min="3849" max="3849" width="3.71428571428571" style="524" customWidth="1"/>
    <col min="3850" max="3850" width="3.85714285714286" style="524" customWidth="1"/>
    <col min="3851" max="3851" width="3.71428571428571" style="524" customWidth="1"/>
    <col min="3852" max="3852" width="12.7142857142857" style="524" customWidth="1"/>
    <col min="3853" max="3853" width="52.7142857142857" style="524" customWidth="1"/>
    <col min="3854" max="3857" width="0" style="524" hidden="1" customWidth="1"/>
    <col min="3858" max="3858" width="12.2857142857143" style="524" customWidth="1"/>
    <col min="3859" max="3859" width="6.42857142857143" style="524" customWidth="1"/>
    <col min="3860" max="3860" width="12.2857142857143" style="524" customWidth="1"/>
    <col min="3861" max="3861" width="0" style="524" hidden="1" customWidth="1"/>
    <col min="3862" max="3862" width="3.71428571428571" style="524" customWidth="1"/>
    <col min="3863" max="3863" width="11.1428571428571" style="524" customWidth="1"/>
    <col min="3864" max="3865" width="10.5714285714286" style="524"/>
    <col min="3866" max="3866" width="11.1428571428571" style="524" customWidth="1"/>
    <col min="3867" max="4096" width="10.5714285714286" style="524"/>
    <col min="4097" max="4104" width="0" style="524" hidden="1" customWidth="1"/>
    <col min="4105" max="4105" width="3.71428571428571" style="524" customWidth="1"/>
    <col min="4106" max="4106" width="3.85714285714286" style="524" customWidth="1"/>
    <col min="4107" max="4107" width="3.71428571428571" style="524" customWidth="1"/>
    <col min="4108" max="4108" width="12.7142857142857" style="524" customWidth="1"/>
    <col min="4109" max="4109" width="52.7142857142857" style="524" customWidth="1"/>
    <col min="4110" max="4113" width="0" style="524" hidden="1" customWidth="1"/>
    <col min="4114" max="4114" width="12.2857142857143" style="524" customWidth="1"/>
    <col min="4115" max="4115" width="6.42857142857143" style="524" customWidth="1"/>
    <col min="4116" max="4116" width="12.2857142857143" style="524" customWidth="1"/>
    <col min="4117" max="4117" width="0" style="524" hidden="1" customWidth="1"/>
    <col min="4118" max="4118" width="3.71428571428571" style="524" customWidth="1"/>
    <col min="4119" max="4119" width="11.1428571428571" style="524" customWidth="1"/>
    <col min="4120" max="4121" width="10.5714285714286" style="524"/>
    <col min="4122" max="4122" width="11.1428571428571" style="524" customWidth="1"/>
    <col min="4123" max="4352" width="10.5714285714286" style="524"/>
    <col min="4353" max="4360" width="0" style="524" hidden="1" customWidth="1"/>
    <col min="4361" max="4361" width="3.71428571428571" style="524" customWidth="1"/>
    <col min="4362" max="4362" width="3.85714285714286" style="524" customWidth="1"/>
    <col min="4363" max="4363" width="3.71428571428571" style="524" customWidth="1"/>
    <col min="4364" max="4364" width="12.7142857142857" style="524" customWidth="1"/>
    <col min="4365" max="4365" width="52.7142857142857" style="524" customWidth="1"/>
    <col min="4366" max="4369" width="0" style="524" hidden="1" customWidth="1"/>
    <col min="4370" max="4370" width="12.2857142857143" style="524" customWidth="1"/>
    <col min="4371" max="4371" width="6.42857142857143" style="524" customWidth="1"/>
    <col min="4372" max="4372" width="12.2857142857143" style="524" customWidth="1"/>
    <col min="4373" max="4373" width="0" style="524" hidden="1" customWidth="1"/>
    <col min="4374" max="4374" width="3.71428571428571" style="524" customWidth="1"/>
    <col min="4375" max="4375" width="11.1428571428571" style="524" customWidth="1"/>
    <col min="4376" max="4377" width="10.5714285714286" style="524"/>
    <col min="4378" max="4378" width="11.1428571428571" style="524" customWidth="1"/>
    <col min="4379" max="4608" width="10.5714285714286" style="524"/>
    <col min="4609" max="4616" width="0" style="524" hidden="1" customWidth="1"/>
    <col min="4617" max="4617" width="3.71428571428571" style="524" customWidth="1"/>
    <col min="4618" max="4618" width="3.85714285714286" style="524" customWidth="1"/>
    <col min="4619" max="4619" width="3.71428571428571" style="524" customWidth="1"/>
    <col min="4620" max="4620" width="12.7142857142857" style="524" customWidth="1"/>
    <col min="4621" max="4621" width="52.7142857142857" style="524" customWidth="1"/>
    <col min="4622" max="4625" width="0" style="524" hidden="1" customWidth="1"/>
    <col min="4626" max="4626" width="12.2857142857143" style="524" customWidth="1"/>
    <col min="4627" max="4627" width="6.42857142857143" style="524" customWidth="1"/>
    <col min="4628" max="4628" width="12.2857142857143" style="524" customWidth="1"/>
    <col min="4629" max="4629" width="0" style="524" hidden="1" customWidth="1"/>
    <col min="4630" max="4630" width="3.71428571428571" style="524" customWidth="1"/>
    <col min="4631" max="4631" width="11.1428571428571" style="524" customWidth="1"/>
    <col min="4632" max="4633" width="10.5714285714286" style="524"/>
    <col min="4634" max="4634" width="11.1428571428571" style="524" customWidth="1"/>
    <col min="4635" max="4864" width="10.5714285714286" style="524"/>
    <col min="4865" max="4872" width="0" style="524" hidden="1" customWidth="1"/>
    <col min="4873" max="4873" width="3.71428571428571" style="524" customWidth="1"/>
    <col min="4874" max="4874" width="3.85714285714286" style="524" customWidth="1"/>
    <col min="4875" max="4875" width="3.71428571428571" style="524" customWidth="1"/>
    <col min="4876" max="4876" width="12.7142857142857" style="524" customWidth="1"/>
    <col min="4877" max="4877" width="52.7142857142857" style="524" customWidth="1"/>
    <col min="4878" max="4881" width="0" style="524" hidden="1" customWidth="1"/>
    <col min="4882" max="4882" width="12.2857142857143" style="524" customWidth="1"/>
    <col min="4883" max="4883" width="6.42857142857143" style="524" customWidth="1"/>
    <col min="4884" max="4884" width="12.2857142857143" style="524" customWidth="1"/>
    <col min="4885" max="4885" width="0" style="524" hidden="1" customWidth="1"/>
    <col min="4886" max="4886" width="3.71428571428571" style="524" customWidth="1"/>
    <col min="4887" max="4887" width="11.1428571428571" style="524" customWidth="1"/>
    <col min="4888" max="4889" width="10.5714285714286" style="524"/>
    <col min="4890" max="4890" width="11.1428571428571" style="524" customWidth="1"/>
    <col min="4891" max="5120" width="10.5714285714286" style="524"/>
    <col min="5121" max="5128" width="0" style="524" hidden="1" customWidth="1"/>
    <col min="5129" max="5129" width="3.71428571428571" style="524" customWidth="1"/>
    <col min="5130" max="5130" width="3.85714285714286" style="524" customWidth="1"/>
    <col min="5131" max="5131" width="3.71428571428571" style="524" customWidth="1"/>
    <col min="5132" max="5132" width="12.7142857142857" style="524" customWidth="1"/>
    <col min="5133" max="5133" width="52.7142857142857" style="524" customWidth="1"/>
    <col min="5134" max="5137" width="0" style="524" hidden="1" customWidth="1"/>
    <col min="5138" max="5138" width="12.2857142857143" style="524" customWidth="1"/>
    <col min="5139" max="5139" width="6.42857142857143" style="524" customWidth="1"/>
    <col min="5140" max="5140" width="12.2857142857143" style="524" customWidth="1"/>
    <col min="5141" max="5141" width="0" style="524" hidden="1" customWidth="1"/>
    <col min="5142" max="5142" width="3.71428571428571" style="524" customWidth="1"/>
    <col min="5143" max="5143" width="11.1428571428571" style="524" customWidth="1"/>
    <col min="5144" max="5145" width="10.5714285714286" style="524"/>
    <col min="5146" max="5146" width="11.1428571428571" style="524" customWidth="1"/>
    <col min="5147" max="5376" width="10.5714285714286" style="524"/>
    <col min="5377" max="5384" width="0" style="524" hidden="1" customWidth="1"/>
    <col min="5385" max="5385" width="3.71428571428571" style="524" customWidth="1"/>
    <col min="5386" max="5386" width="3.85714285714286" style="524" customWidth="1"/>
    <col min="5387" max="5387" width="3.71428571428571" style="524" customWidth="1"/>
    <col min="5388" max="5388" width="12.7142857142857" style="524" customWidth="1"/>
    <col min="5389" max="5389" width="52.7142857142857" style="524" customWidth="1"/>
    <col min="5390" max="5393" width="0" style="524" hidden="1" customWidth="1"/>
    <col min="5394" max="5394" width="12.2857142857143" style="524" customWidth="1"/>
    <col min="5395" max="5395" width="6.42857142857143" style="524" customWidth="1"/>
    <col min="5396" max="5396" width="12.2857142857143" style="524" customWidth="1"/>
    <col min="5397" max="5397" width="0" style="524" hidden="1" customWidth="1"/>
    <col min="5398" max="5398" width="3.71428571428571" style="524" customWidth="1"/>
    <col min="5399" max="5399" width="11.1428571428571" style="524" customWidth="1"/>
    <col min="5400" max="5401" width="10.5714285714286" style="524"/>
    <col min="5402" max="5402" width="11.1428571428571" style="524" customWidth="1"/>
    <col min="5403" max="5632" width="10.5714285714286" style="524"/>
    <col min="5633" max="5640" width="0" style="524" hidden="1" customWidth="1"/>
    <col min="5641" max="5641" width="3.71428571428571" style="524" customWidth="1"/>
    <col min="5642" max="5642" width="3.85714285714286" style="524" customWidth="1"/>
    <col min="5643" max="5643" width="3.71428571428571" style="524" customWidth="1"/>
    <col min="5644" max="5644" width="12.7142857142857" style="524" customWidth="1"/>
    <col min="5645" max="5645" width="52.7142857142857" style="524" customWidth="1"/>
    <col min="5646" max="5649" width="0" style="524" hidden="1" customWidth="1"/>
    <col min="5650" max="5650" width="12.2857142857143" style="524" customWidth="1"/>
    <col min="5651" max="5651" width="6.42857142857143" style="524" customWidth="1"/>
    <col min="5652" max="5652" width="12.2857142857143" style="524" customWidth="1"/>
    <col min="5653" max="5653" width="0" style="524" hidden="1" customWidth="1"/>
    <col min="5654" max="5654" width="3.71428571428571" style="524" customWidth="1"/>
    <col min="5655" max="5655" width="11.1428571428571" style="524" customWidth="1"/>
    <col min="5656" max="5657" width="10.5714285714286" style="524"/>
    <col min="5658" max="5658" width="11.1428571428571" style="524" customWidth="1"/>
    <col min="5659" max="5888" width="10.5714285714286" style="524"/>
    <col min="5889" max="5896" width="0" style="524" hidden="1" customWidth="1"/>
    <col min="5897" max="5897" width="3.71428571428571" style="524" customWidth="1"/>
    <col min="5898" max="5898" width="3.85714285714286" style="524" customWidth="1"/>
    <col min="5899" max="5899" width="3.71428571428571" style="524" customWidth="1"/>
    <col min="5900" max="5900" width="12.7142857142857" style="524" customWidth="1"/>
    <col min="5901" max="5901" width="52.7142857142857" style="524" customWidth="1"/>
    <col min="5902" max="5905" width="0" style="524" hidden="1" customWidth="1"/>
    <col min="5906" max="5906" width="12.2857142857143" style="524" customWidth="1"/>
    <col min="5907" max="5907" width="6.42857142857143" style="524" customWidth="1"/>
    <col min="5908" max="5908" width="12.2857142857143" style="524" customWidth="1"/>
    <col min="5909" max="5909" width="0" style="524" hidden="1" customWidth="1"/>
    <col min="5910" max="5910" width="3.71428571428571" style="524" customWidth="1"/>
    <col min="5911" max="5911" width="11.1428571428571" style="524" customWidth="1"/>
    <col min="5912" max="5913" width="10.5714285714286" style="524"/>
    <col min="5914" max="5914" width="11.1428571428571" style="524" customWidth="1"/>
    <col min="5915" max="6144" width="10.5714285714286" style="524"/>
    <col min="6145" max="6152" width="0" style="524" hidden="1" customWidth="1"/>
    <col min="6153" max="6153" width="3.71428571428571" style="524" customWidth="1"/>
    <col min="6154" max="6154" width="3.85714285714286" style="524" customWidth="1"/>
    <col min="6155" max="6155" width="3.71428571428571" style="524" customWidth="1"/>
    <col min="6156" max="6156" width="12.7142857142857" style="524" customWidth="1"/>
    <col min="6157" max="6157" width="52.7142857142857" style="524" customWidth="1"/>
    <col min="6158" max="6161" width="0" style="524" hidden="1" customWidth="1"/>
    <col min="6162" max="6162" width="12.2857142857143" style="524" customWidth="1"/>
    <col min="6163" max="6163" width="6.42857142857143" style="524" customWidth="1"/>
    <col min="6164" max="6164" width="12.2857142857143" style="524" customWidth="1"/>
    <col min="6165" max="6165" width="0" style="524" hidden="1" customWidth="1"/>
    <col min="6166" max="6166" width="3.71428571428571" style="524" customWidth="1"/>
    <col min="6167" max="6167" width="11.1428571428571" style="524" customWidth="1"/>
    <col min="6168" max="6169" width="10.5714285714286" style="524"/>
    <col min="6170" max="6170" width="11.1428571428571" style="524" customWidth="1"/>
    <col min="6171" max="6400" width="10.5714285714286" style="524"/>
    <col min="6401" max="6408" width="0" style="524" hidden="1" customWidth="1"/>
    <col min="6409" max="6409" width="3.71428571428571" style="524" customWidth="1"/>
    <col min="6410" max="6410" width="3.85714285714286" style="524" customWidth="1"/>
    <col min="6411" max="6411" width="3.71428571428571" style="524" customWidth="1"/>
    <col min="6412" max="6412" width="12.7142857142857" style="524" customWidth="1"/>
    <col min="6413" max="6413" width="52.7142857142857" style="524" customWidth="1"/>
    <col min="6414" max="6417" width="0" style="524" hidden="1" customWidth="1"/>
    <col min="6418" max="6418" width="12.2857142857143" style="524" customWidth="1"/>
    <col min="6419" max="6419" width="6.42857142857143" style="524" customWidth="1"/>
    <col min="6420" max="6420" width="12.2857142857143" style="524" customWidth="1"/>
    <col min="6421" max="6421" width="0" style="524" hidden="1" customWidth="1"/>
    <col min="6422" max="6422" width="3.71428571428571" style="524" customWidth="1"/>
    <col min="6423" max="6423" width="11.1428571428571" style="524" customWidth="1"/>
    <col min="6424" max="6425" width="10.5714285714286" style="524"/>
    <col min="6426" max="6426" width="11.1428571428571" style="524" customWidth="1"/>
    <col min="6427" max="6656" width="10.5714285714286" style="524"/>
    <col min="6657" max="6664" width="0" style="524" hidden="1" customWidth="1"/>
    <col min="6665" max="6665" width="3.71428571428571" style="524" customWidth="1"/>
    <col min="6666" max="6666" width="3.85714285714286" style="524" customWidth="1"/>
    <col min="6667" max="6667" width="3.71428571428571" style="524" customWidth="1"/>
    <col min="6668" max="6668" width="12.7142857142857" style="524" customWidth="1"/>
    <col min="6669" max="6669" width="52.7142857142857" style="524" customWidth="1"/>
    <col min="6670" max="6673" width="0" style="524" hidden="1" customWidth="1"/>
    <col min="6674" max="6674" width="12.2857142857143" style="524" customWidth="1"/>
    <col min="6675" max="6675" width="6.42857142857143" style="524" customWidth="1"/>
    <col min="6676" max="6676" width="12.2857142857143" style="524" customWidth="1"/>
    <col min="6677" max="6677" width="0" style="524" hidden="1" customWidth="1"/>
    <col min="6678" max="6678" width="3.71428571428571" style="524" customWidth="1"/>
    <col min="6679" max="6679" width="11.1428571428571" style="524" customWidth="1"/>
    <col min="6680" max="6681" width="10.5714285714286" style="524"/>
    <col min="6682" max="6682" width="11.1428571428571" style="524" customWidth="1"/>
    <col min="6683" max="6912" width="10.5714285714286" style="524"/>
    <col min="6913" max="6920" width="0" style="524" hidden="1" customWidth="1"/>
    <col min="6921" max="6921" width="3.71428571428571" style="524" customWidth="1"/>
    <col min="6922" max="6922" width="3.85714285714286" style="524" customWidth="1"/>
    <col min="6923" max="6923" width="3.71428571428571" style="524" customWidth="1"/>
    <col min="6924" max="6924" width="12.7142857142857" style="524" customWidth="1"/>
    <col min="6925" max="6925" width="52.7142857142857" style="524" customWidth="1"/>
    <col min="6926" max="6929" width="0" style="524" hidden="1" customWidth="1"/>
    <col min="6930" max="6930" width="12.2857142857143" style="524" customWidth="1"/>
    <col min="6931" max="6931" width="6.42857142857143" style="524" customWidth="1"/>
    <col min="6932" max="6932" width="12.2857142857143" style="524" customWidth="1"/>
    <col min="6933" max="6933" width="0" style="524" hidden="1" customWidth="1"/>
    <col min="6934" max="6934" width="3.71428571428571" style="524" customWidth="1"/>
    <col min="6935" max="6935" width="11.1428571428571" style="524" customWidth="1"/>
    <col min="6936" max="6937" width="10.5714285714286" style="524"/>
    <col min="6938" max="6938" width="11.1428571428571" style="524" customWidth="1"/>
    <col min="6939" max="7168" width="10.5714285714286" style="524"/>
    <col min="7169" max="7176" width="0" style="524" hidden="1" customWidth="1"/>
    <col min="7177" max="7177" width="3.71428571428571" style="524" customWidth="1"/>
    <col min="7178" max="7178" width="3.85714285714286" style="524" customWidth="1"/>
    <col min="7179" max="7179" width="3.71428571428571" style="524" customWidth="1"/>
    <col min="7180" max="7180" width="12.7142857142857" style="524" customWidth="1"/>
    <col min="7181" max="7181" width="52.7142857142857" style="524" customWidth="1"/>
    <col min="7182" max="7185" width="0" style="524" hidden="1" customWidth="1"/>
    <col min="7186" max="7186" width="12.2857142857143" style="524" customWidth="1"/>
    <col min="7187" max="7187" width="6.42857142857143" style="524" customWidth="1"/>
    <col min="7188" max="7188" width="12.2857142857143" style="524" customWidth="1"/>
    <col min="7189" max="7189" width="0" style="524" hidden="1" customWidth="1"/>
    <col min="7190" max="7190" width="3.71428571428571" style="524" customWidth="1"/>
    <col min="7191" max="7191" width="11.1428571428571" style="524" customWidth="1"/>
    <col min="7192" max="7193" width="10.5714285714286" style="524"/>
    <col min="7194" max="7194" width="11.1428571428571" style="524" customWidth="1"/>
    <col min="7195" max="7424" width="10.5714285714286" style="524"/>
    <col min="7425" max="7432" width="0" style="524" hidden="1" customWidth="1"/>
    <col min="7433" max="7433" width="3.71428571428571" style="524" customWidth="1"/>
    <col min="7434" max="7434" width="3.85714285714286" style="524" customWidth="1"/>
    <col min="7435" max="7435" width="3.71428571428571" style="524" customWidth="1"/>
    <col min="7436" max="7436" width="12.7142857142857" style="524" customWidth="1"/>
    <col min="7437" max="7437" width="52.7142857142857" style="524" customWidth="1"/>
    <col min="7438" max="7441" width="0" style="524" hidden="1" customWidth="1"/>
    <col min="7442" max="7442" width="12.2857142857143" style="524" customWidth="1"/>
    <col min="7443" max="7443" width="6.42857142857143" style="524" customWidth="1"/>
    <col min="7444" max="7444" width="12.2857142857143" style="524" customWidth="1"/>
    <col min="7445" max="7445" width="0" style="524" hidden="1" customWidth="1"/>
    <col min="7446" max="7446" width="3.71428571428571" style="524" customWidth="1"/>
    <col min="7447" max="7447" width="11.1428571428571" style="524" customWidth="1"/>
    <col min="7448" max="7449" width="10.5714285714286" style="524"/>
    <col min="7450" max="7450" width="11.1428571428571" style="524" customWidth="1"/>
    <col min="7451" max="7680" width="10.5714285714286" style="524"/>
    <col min="7681" max="7688" width="0" style="524" hidden="1" customWidth="1"/>
    <col min="7689" max="7689" width="3.71428571428571" style="524" customWidth="1"/>
    <col min="7690" max="7690" width="3.85714285714286" style="524" customWidth="1"/>
    <col min="7691" max="7691" width="3.71428571428571" style="524" customWidth="1"/>
    <col min="7692" max="7692" width="12.7142857142857" style="524" customWidth="1"/>
    <col min="7693" max="7693" width="52.7142857142857" style="524" customWidth="1"/>
    <col min="7694" max="7697" width="0" style="524" hidden="1" customWidth="1"/>
    <col min="7698" max="7698" width="12.2857142857143" style="524" customWidth="1"/>
    <col min="7699" max="7699" width="6.42857142857143" style="524" customWidth="1"/>
    <col min="7700" max="7700" width="12.2857142857143" style="524" customWidth="1"/>
    <col min="7701" max="7701" width="0" style="524" hidden="1" customWidth="1"/>
    <col min="7702" max="7702" width="3.71428571428571" style="524" customWidth="1"/>
    <col min="7703" max="7703" width="11.1428571428571" style="524" customWidth="1"/>
    <col min="7704" max="7705" width="10.5714285714286" style="524"/>
    <col min="7706" max="7706" width="11.1428571428571" style="524" customWidth="1"/>
    <col min="7707" max="7936" width="10.5714285714286" style="524"/>
    <col min="7937" max="7944" width="0" style="524" hidden="1" customWidth="1"/>
    <col min="7945" max="7945" width="3.71428571428571" style="524" customWidth="1"/>
    <col min="7946" max="7946" width="3.85714285714286" style="524" customWidth="1"/>
    <col min="7947" max="7947" width="3.71428571428571" style="524" customWidth="1"/>
    <col min="7948" max="7948" width="12.7142857142857" style="524" customWidth="1"/>
    <col min="7949" max="7949" width="52.7142857142857" style="524" customWidth="1"/>
    <col min="7950" max="7953" width="0" style="524" hidden="1" customWidth="1"/>
    <col min="7954" max="7954" width="12.2857142857143" style="524" customWidth="1"/>
    <col min="7955" max="7955" width="6.42857142857143" style="524" customWidth="1"/>
    <col min="7956" max="7956" width="12.2857142857143" style="524" customWidth="1"/>
    <col min="7957" max="7957" width="0" style="524" hidden="1" customWidth="1"/>
    <col min="7958" max="7958" width="3.71428571428571" style="524" customWidth="1"/>
    <col min="7959" max="7959" width="11.1428571428571" style="524" customWidth="1"/>
    <col min="7960" max="7961" width="10.5714285714286" style="524"/>
    <col min="7962" max="7962" width="11.1428571428571" style="524" customWidth="1"/>
    <col min="7963" max="8192" width="10.5714285714286" style="524"/>
    <col min="8193" max="8200" width="0" style="524" hidden="1" customWidth="1"/>
    <col min="8201" max="8201" width="3.71428571428571" style="524" customWidth="1"/>
    <col min="8202" max="8202" width="3.85714285714286" style="524" customWidth="1"/>
    <col min="8203" max="8203" width="3.71428571428571" style="524" customWidth="1"/>
    <col min="8204" max="8204" width="12.7142857142857" style="524" customWidth="1"/>
    <col min="8205" max="8205" width="52.7142857142857" style="524" customWidth="1"/>
    <col min="8206" max="8209" width="0" style="524" hidden="1" customWidth="1"/>
    <col min="8210" max="8210" width="12.2857142857143" style="524" customWidth="1"/>
    <col min="8211" max="8211" width="6.42857142857143" style="524" customWidth="1"/>
    <col min="8212" max="8212" width="12.2857142857143" style="524" customWidth="1"/>
    <col min="8213" max="8213" width="0" style="524" hidden="1" customWidth="1"/>
    <col min="8214" max="8214" width="3.71428571428571" style="524" customWidth="1"/>
    <col min="8215" max="8215" width="11.1428571428571" style="524" customWidth="1"/>
    <col min="8216" max="8217" width="10.5714285714286" style="524"/>
    <col min="8218" max="8218" width="11.1428571428571" style="524" customWidth="1"/>
    <col min="8219" max="8448" width="10.5714285714286" style="524"/>
    <col min="8449" max="8456" width="0" style="524" hidden="1" customWidth="1"/>
    <col min="8457" max="8457" width="3.71428571428571" style="524" customWidth="1"/>
    <col min="8458" max="8458" width="3.85714285714286" style="524" customWidth="1"/>
    <col min="8459" max="8459" width="3.71428571428571" style="524" customWidth="1"/>
    <col min="8460" max="8460" width="12.7142857142857" style="524" customWidth="1"/>
    <col min="8461" max="8461" width="52.7142857142857" style="524" customWidth="1"/>
    <col min="8462" max="8465" width="0" style="524" hidden="1" customWidth="1"/>
    <col min="8466" max="8466" width="12.2857142857143" style="524" customWidth="1"/>
    <col min="8467" max="8467" width="6.42857142857143" style="524" customWidth="1"/>
    <col min="8468" max="8468" width="12.2857142857143" style="524" customWidth="1"/>
    <col min="8469" max="8469" width="0" style="524" hidden="1" customWidth="1"/>
    <col min="8470" max="8470" width="3.71428571428571" style="524" customWidth="1"/>
    <col min="8471" max="8471" width="11.1428571428571" style="524" customWidth="1"/>
    <col min="8472" max="8473" width="10.5714285714286" style="524"/>
    <col min="8474" max="8474" width="11.1428571428571" style="524" customWidth="1"/>
    <col min="8475" max="8704" width="10.5714285714286" style="524"/>
    <col min="8705" max="8712" width="0" style="524" hidden="1" customWidth="1"/>
    <col min="8713" max="8713" width="3.71428571428571" style="524" customWidth="1"/>
    <col min="8714" max="8714" width="3.85714285714286" style="524" customWidth="1"/>
    <col min="8715" max="8715" width="3.71428571428571" style="524" customWidth="1"/>
    <col min="8716" max="8716" width="12.7142857142857" style="524" customWidth="1"/>
    <col min="8717" max="8717" width="52.7142857142857" style="524" customWidth="1"/>
    <col min="8718" max="8721" width="0" style="524" hidden="1" customWidth="1"/>
    <col min="8722" max="8722" width="12.2857142857143" style="524" customWidth="1"/>
    <col min="8723" max="8723" width="6.42857142857143" style="524" customWidth="1"/>
    <col min="8724" max="8724" width="12.2857142857143" style="524" customWidth="1"/>
    <col min="8725" max="8725" width="0" style="524" hidden="1" customWidth="1"/>
    <col min="8726" max="8726" width="3.71428571428571" style="524" customWidth="1"/>
    <col min="8727" max="8727" width="11.1428571428571" style="524" customWidth="1"/>
    <col min="8728" max="8729" width="10.5714285714286" style="524"/>
    <col min="8730" max="8730" width="11.1428571428571" style="524" customWidth="1"/>
    <col min="8731" max="8960" width="10.5714285714286" style="524"/>
    <col min="8961" max="8968" width="0" style="524" hidden="1" customWidth="1"/>
    <col min="8969" max="8969" width="3.71428571428571" style="524" customWidth="1"/>
    <col min="8970" max="8970" width="3.85714285714286" style="524" customWidth="1"/>
    <col min="8971" max="8971" width="3.71428571428571" style="524" customWidth="1"/>
    <col min="8972" max="8972" width="12.7142857142857" style="524" customWidth="1"/>
    <col min="8973" max="8973" width="52.7142857142857" style="524" customWidth="1"/>
    <col min="8974" max="8977" width="0" style="524" hidden="1" customWidth="1"/>
    <col min="8978" max="8978" width="12.2857142857143" style="524" customWidth="1"/>
    <col min="8979" max="8979" width="6.42857142857143" style="524" customWidth="1"/>
    <col min="8980" max="8980" width="12.2857142857143" style="524" customWidth="1"/>
    <col min="8981" max="8981" width="0" style="524" hidden="1" customWidth="1"/>
    <col min="8982" max="8982" width="3.71428571428571" style="524" customWidth="1"/>
    <col min="8983" max="8983" width="11.1428571428571" style="524" customWidth="1"/>
    <col min="8984" max="8985" width="10.5714285714286" style="524"/>
    <col min="8986" max="8986" width="11.1428571428571" style="524" customWidth="1"/>
    <col min="8987" max="9216" width="10.5714285714286" style="524"/>
    <col min="9217" max="9224" width="0" style="524" hidden="1" customWidth="1"/>
    <col min="9225" max="9225" width="3.71428571428571" style="524" customWidth="1"/>
    <col min="9226" max="9226" width="3.85714285714286" style="524" customWidth="1"/>
    <col min="9227" max="9227" width="3.71428571428571" style="524" customWidth="1"/>
    <col min="9228" max="9228" width="12.7142857142857" style="524" customWidth="1"/>
    <col min="9229" max="9229" width="52.7142857142857" style="524" customWidth="1"/>
    <col min="9230" max="9233" width="0" style="524" hidden="1" customWidth="1"/>
    <col min="9234" max="9234" width="12.2857142857143" style="524" customWidth="1"/>
    <col min="9235" max="9235" width="6.42857142857143" style="524" customWidth="1"/>
    <col min="9236" max="9236" width="12.2857142857143" style="524" customWidth="1"/>
    <col min="9237" max="9237" width="0" style="524" hidden="1" customWidth="1"/>
    <col min="9238" max="9238" width="3.71428571428571" style="524" customWidth="1"/>
    <col min="9239" max="9239" width="11.1428571428571" style="524" customWidth="1"/>
    <col min="9240" max="9241" width="10.5714285714286" style="524"/>
    <col min="9242" max="9242" width="11.1428571428571" style="524" customWidth="1"/>
    <col min="9243" max="9472" width="10.5714285714286" style="524"/>
    <col min="9473" max="9480" width="0" style="524" hidden="1" customWidth="1"/>
    <col min="9481" max="9481" width="3.71428571428571" style="524" customWidth="1"/>
    <col min="9482" max="9482" width="3.85714285714286" style="524" customWidth="1"/>
    <col min="9483" max="9483" width="3.71428571428571" style="524" customWidth="1"/>
    <col min="9484" max="9484" width="12.7142857142857" style="524" customWidth="1"/>
    <col min="9485" max="9485" width="52.7142857142857" style="524" customWidth="1"/>
    <col min="9486" max="9489" width="0" style="524" hidden="1" customWidth="1"/>
    <col min="9490" max="9490" width="12.2857142857143" style="524" customWidth="1"/>
    <col min="9491" max="9491" width="6.42857142857143" style="524" customWidth="1"/>
    <col min="9492" max="9492" width="12.2857142857143" style="524" customWidth="1"/>
    <col min="9493" max="9493" width="0" style="524" hidden="1" customWidth="1"/>
    <col min="9494" max="9494" width="3.71428571428571" style="524" customWidth="1"/>
    <col min="9495" max="9495" width="11.1428571428571" style="524" customWidth="1"/>
    <col min="9496" max="9497" width="10.5714285714286" style="524"/>
    <col min="9498" max="9498" width="11.1428571428571" style="524" customWidth="1"/>
    <col min="9499" max="9728" width="10.5714285714286" style="524"/>
    <col min="9729" max="9736" width="0" style="524" hidden="1" customWidth="1"/>
    <col min="9737" max="9737" width="3.71428571428571" style="524" customWidth="1"/>
    <col min="9738" max="9738" width="3.85714285714286" style="524" customWidth="1"/>
    <col min="9739" max="9739" width="3.71428571428571" style="524" customWidth="1"/>
    <col min="9740" max="9740" width="12.7142857142857" style="524" customWidth="1"/>
    <col min="9741" max="9741" width="52.7142857142857" style="524" customWidth="1"/>
    <col min="9742" max="9745" width="0" style="524" hidden="1" customWidth="1"/>
    <col min="9746" max="9746" width="12.2857142857143" style="524" customWidth="1"/>
    <col min="9747" max="9747" width="6.42857142857143" style="524" customWidth="1"/>
    <col min="9748" max="9748" width="12.2857142857143" style="524" customWidth="1"/>
    <col min="9749" max="9749" width="0" style="524" hidden="1" customWidth="1"/>
    <col min="9750" max="9750" width="3.71428571428571" style="524" customWidth="1"/>
    <col min="9751" max="9751" width="11.1428571428571" style="524" customWidth="1"/>
    <col min="9752" max="9753" width="10.5714285714286" style="524"/>
    <col min="9754" max="9754" width="11.1428571428571" style="524" customWidth="1"/>
    <col min="9755" max="9984" width="10.5714285714286" style="524"/>
    <col min="9985" max="9992" width="0" style="524" hidden="1" customWidth="1"/>
    <col min="9993" max="9993" width="3.71428571428571" style="524" customWidth="1"/>
    <col min="9994" max="9994" width="3.85714285714286" style="524" customWidth="1"/>
    <col min="9995" max="9995" width="3.71428571428571" style="524" customWidth="1"/>
    <col min="9996" max="9996" width="12.7142857142857" style="524" customWidth="1"/>
    <col min="9997" max="9997" width="52.7142857142857" style="524" customWidth="1"/>
    <col min="9998" max="10001" width="0" style="524" hidden="1" customWidth="1"/>
    <col min="10002" max="10002" width="12.2857142857143" style="524" customWidth="1"/>
    <col min="10003" max="10003" width="6.42857142857143" style="524" customWidth="1"/>
    <col min="10004" max="10004" width="12.2857142857143" style="524" customWidth="1"/>
    <col min="10005" max="10005" width="0" style="524" hidden="1" customWidth="1"/>
    <col min="10006" max="10006" width="3.71428571428571" style="524" customWidth="1"/>
    <col min="10007" max="10007" width="11.1428571428571" style="524" customWidth="1"/>
    <col min="10008" max="10009" width="10.5714285714286" style="524"/>
    <col min="10010" max="10010" width="11.1428571428571" style="524" customWidth="1"/>
    <col min="10011" max="10240" width="10.5714285714286" style="524"/>
    <col min="10241" max="10248" width="0" style="524" hidden="1" customWidth="1"/>
    <col min="10249" max="10249" width="3.71428571428571" style="524" customWidth="1"/>
    <col min="10250" max="10250" width="3.85714285714286" style="524" customWidth="1"/>
    <col min="10251" max="10251" width="3.71428571428571" style="524" customWidth="1"/>
    <col min="10252" max="10252" width="12.7142857142857" style="524" customWidth="1"/>
    <col min="10253" max="10253" width="52.7142857142857" style="524" customWidth="1"/>
    <col min="10254" max="10257" width="0" style="524" hidden="1" customWidth="1"/>
    <col min="10258" max="10258" width="12.2857142857143" style="524" customWidth="1"/>
    <col min="10259" max="10259" width="6.42857142857143" style="524" customWidth="1"/>
    <col min="10260" max="10260" width="12.2857142857143" style="524" customWidth="1"/>
    <col min="10261" max="10261" width="0" style="524" hidden="1" customWidth="1"/>
    <col min="10262" max="10262" width="3.71428571428571" style="524" customWidth="1"/>
    <col min="10263" max="10263" width="11.1428571428571" style="524" customWidth="1"/>
    <col min="10264" max="10265" width="10.5714285714286" style="524"/>
    <col min="10266" max="10266" width="11.1428571428571" style="524" customWidth="1"/>
    <col min="10267" max="10496" width="10.5714285714286" style="524"/>
    <col min="10497" max="10504" width="0" style="524" hidden="1" customWidth="1"/>
    <col min="10505" max="10505" width="3.71428571428571" style="524" customWidth="1"/>
    <col min="10506" max="10506" width="3.85714285714286" style="524" customWidth="1"/>
    <col min="10507" max="10507" width="3.71428571428571" style="524" customWidth="1"/>
    <col min="10508" max="10508" width="12.7142857142857" style="524" customWidth="1"/>
    <col min="10509" max="10509" width="52.7142857142857" style="524" customWidth="1"/>
    <col min="10510" max="10513" width="0" style="524" hidden="1" customWidth="1"/>
    <col min="10514" max="10514" width="12.2857142857143" style="524" customWidth="1"/>
    <col min="10515" max="10515" width="6.42857142857143" style="524" customWidth="1"/>
    <col min="10516" max="10516" width="12.2857142857143" style="524" customWidth="1"/>
    <col min="10517" max="10517" width="0" style="524" hidden="1" customWidth="1"/>
    <col min="10518" max="10518" width="3.71428571428571" style="524" customWidth="1"/>
    <col min="10519" max="10519" width="11.1428571428571" style="524" customWidth="1"/>
    <col min="10520" max="10521" width="10.5714285714286" style="524"/>
    <col min="10522" max="10522" width="11.1428571428571" style="524" customWidth="1"/>
    <col min="10523" max="10752" width="10.5714285714286" style="524"/>
    <col min="10753" max="10760" width="0" style="524" hidden="1" customWidth="1"/>
    <col min="10761" max="10761" width="3.71428571428571" style="524" customWidth="1"/>
    <col min="10762" max="10762" width="3.85714285714286" style="524" customWidth="1"/>
    <col min="10763" max="10763" width="3.71428571428571" style="524" customWidth="1"/>
    <col min="10764" max="10764" width="12.7142857142857" style="524" customWidth="1"/>
    <col min="10765" max="10765" width="52.7142857142857" style="524" customWidth="1"/>
    <col min="10766" max="10769" width="0" style="524" hidden="1" customWidth="1"/>
    <col min="10770" max="10770" width="12.2857142857143" style="524" customWidth="1"/>
    <col min="10771" max="10771" width="6.42857142857143" style="524" customWidth="1"/>
    <col min="10772" max="10772" width="12.2857142857143" style="524" customWidth="1"/>
    <col min="10773" max="10773" width="0" style="524" hidden="1" customWidth="1"/>
    <col min="10774" max="10774" width="3.71428571428571" style="524" customWidth="1"/>
    <col min="10775" max="10775" width="11.1428571428571" style="524" customWidth="1"/>
    <col min="10776" max="10777" width="10.5714285714286" style="524"/>
    <col min="10778" max="10778" width="11.1428571428571" style="524" customWidth="1"/>
    <col min="10779" max="11008" width="10.5714285714286" style="524"/>
    <col min="11009" max="11016" width="0" style="524" hidden="1" customWidth="1"/>
    <col min="11017" max="11017" width="3.71428571428571" style="524" customWidth="1"/>
    <col min="11018" max="11018" width="3.85714285714286" style="524" customWidth="1"/>
    <col min="11019" max="11019" width="3.71428571428571" style="524" customWidth="1"/>
    <col min="11020" max="11020" width="12.7142857142857" style="524" customWidth="1"/>
    <col min="11021" max="11021" width="52.7142857142857" style="524" customWidth="1"/>
    <col min="11022" max="11025" width="0" style="524" hidden="1" customWidth="1"/>
    <col min="11026" max="11026" width="12.2857142857143" style="524" customWidth="1"/>
    <col min="11027" max="11027" width="6.42857142857143" style="524" customWidth="1"/>
    <col min="11028" max="11028" width="12.2857142857143" style="524" customWidth="1"/>
    <col min="11029" max="11029" width="0" style="524" hidden="1" customWidth="1"/>
    <col min="11030" max="11030" width="3.71428571428571" style="524" customWidth="1"/>
    <col min="11031" max="11031" width="11.1428571428571" style="524" customWidth="1"/>
    <col min="11032" max="11033" width="10.5714285714286" style="524"/>
    <col min="11034" max="11034" width="11.1428571428571" style="524" customWidth="1"/>
    <col min="11035" max="11264" width="10.5714285714286" style="524"/>
    <col min="11265" max="11272" width="0" style="524" hidden="1" customWidth="1"/>
    <col min="11273" max="11273" width="3.71428571428571" style="524" customWidth="1"/>
    <col min="11274" max="11274" width="3.85714285714286" style="524" customWidth="1"/>
    <col min="11275" max="11275" width="3.71428571428571" style="524" customWidth="1"/>
    <col min="11276" max="11276" width="12.7142857142857" style="524" customWidth="1"/>
    <col min="11277" max="11277" width="52.7142857142857" style="524" customWidth="1"/>
    <col min="11278" max="11281" width="0" style="524" hidden="1" customWidth="1"/>
    <col min="11282" max="11282" width="12.2857142857143" style="524" customWidth="1"/>
    <col min="11283" max="11283" width="6.42857142857143" style="524" customWidth="1"/>
    <col min="11284" max="11284" width="12.2857142857143" style="524" customWidth="1"/>
    <col min="11285" max="11285" width="0" style="524" hidden="1" customWidth="1"/>
    <col min="11286" max="11286" width="3.71428571428571" style="524" customWidth="1"/>
    <col min="11287" max="11287" width="11.1428571428571" style="524" customWidth="1"/>
    <col min="11288" max="11289" width="10.5714285714286" style="524"/>
    <col min="11290" max="11290" width="11.1428571428571" style="524" customWidth="1"/>
    <col min="11291" max="11520" width="10.5714285714286" style="524"/>
    <col min="11521" max="11528" width="0" style="524" hidden="1" customWidth="1"/>
    <col min="11529" max="11529" width="3.71428571428571" style="524" customWidth="1"/>
    <col min="11530" max="11530" width="3.85714285714286" style="524" customWidth="1"/>
    <col min="11531" max="11531" width="3.71428571428571" style="524" customWidth="1"/>
    <col min="11532" max="11532" width="12.7142857142857" style="524" customWidth="1"/>
    <col min="11533" max="11533" width="52.7142857142857" style="524" customWidth="1"/>
    <col min="11534" max="11537" width="0" style="524" hidden="1" customWidth="1"/>
    <col min="11538" max="11538" width="12.2857142857143" style="524" customWidth="1"/>
    <col min="11539" max="11539" width="6.42857142857143" style="524" customWidth="1"/>
    <col min="11540" max="11540" width="12.2857142857143" style="524" customWidth="1"/>
    <col min="11541" max="11541" width="0" style="524" hidden="1" customWidth="1"/>
    <col min="11542" max="11542" width="3.71428571428571" style="524" customWidth="1"/>
    <col min="11543" max="11543" width="11.1428571428571" style="524" customWidth="1"/>
    <col min="11544" max="11545" width="10.5714285714286" style="524"/>
    <col min="11546" max="11546" width="11.1428571428571" style="524" customWidth="1"/>
    <col min="11547" max="11776" width="10.5714285714286" style="524"/>
    <col min="11777" max="11784" width="0" style="524" hidden="1" customWidth="1"/>
    <col min="11785" max="11785" width="3.71428571428571" style="524" customWidth="1"/>
    <col min="11786" max="11786" width="3.85714285714286" style="524" customWidth="1"/>
    <col min="11787" max="11787" width="3.71428571428571" style="524" customWidth="1"/>
    <col min="11788" max="11788" width="12.7142857142857" style="524" customWidth="1"/>
    <col min="11789" max="11789" width="52.7142857142857" style="524" customWidth="1"/>
    <col min="11790" max="11793" width="0" style="524" hidden="1" customWidth="1"/>
    <col min="11794" max="11794" width="12.2857142857143" style="524" customWidth="1"/>
    <col min="11795" max="11795" width="6.42857142857143" style="524" customWidth="1"/>
    <col min="11796" max="11796" width="12.2857142857143" style="524" customWidth="1"/>
    <col min="11797" max="11797" width="0" style="524" hidden="1" customWidth="1"/>
    <col min="11798" max="11798" width="3.71428571428571" style="524" customWidth="1"/>
    <col min="11799" max="11799" width="11.1428571428571" style="524" customWidth="1"/>
    <col min="11800" max="11801" width="10.5714285714286" style="524"/>
    <col min="11802" max="11802" width="11.1428571428571" style="524" customWidth="1"/>
    <col min="11803" max="12032" width="10.5714285714286" style="524"/>
    <col min="12033" max="12040" width="0" style="524" hidden="1" customWidth="1"/>
    <col min="12041" max="12041" width="3.71428571428571" style="524" customWidth="1"/>
    <col min="12042" max="12042" width="3.85714285714286" style="524" customWidth="1"/>
    <col min="12043" max="12043" width="3.71428571428571" style="524" customWidth="1"/>
    <col min="12044" max="12044" width="12.7142857142857" style="524" customWidth="1"/>
    <col min="12045" max="12045" width="52.7142857142857" style="524" customWidth="1"/>
    <col min="12046" max="12049" width="0" style="524" hidden="1" customWidth="1"/>
    <col min="12050" max="12050" width="12.2857142857143" style="524" customWidth="1"/>
    <col min="12051" max="12051" width="6.42857142857143" style="524" customWidth="1"/>
    <col min="12052" max="12052" width="12.2857142857143" style="524" customWidth="1"/>
    <col min="12053" max="12053" width="0" style="524" hidden="1" customWidth="1"/>
    <col min="12054" max="12054" width="3.71428571428571" style="524" customWidth="1"/>
    <col min="12055" max="12055" width="11.1428571428571" style="524" customWidth="1"/>
    <col min="12056" max="12057" width="10.5714285714286" style="524"/>
    <col min="12058" max="12058" width="11.1428571428571" style="524" customWidth="1"/>
    <col min="12059" max="12288" width="10.5714285714286" style="524"/>
    <col min="12289" max="12296" width="0" style="524" hidden="1" customWidth="1"/>
    <col min="12297" max="12297" width="3.71428571428571" style="524" customWidth="1"/>
    <col min="12298" max="12298" width="3.85714285714286" style="524" customWidth="1"/>
    <col min="12299" max="12299" width="3.71428571428571" style="524" customWidth="1"/>
    <col min="12300" max="12300" width="12.7142857142857" style="524" customWidth="1"/>
    <col min="12301" max="12301" width="52.7142857142857" style="524" customWidth="1"/>
    <col min="12302" max="12305" width="0" style="524" hidden="1" customWidth="1"/>
    <col min="12306" max="12306" width="12.2857142857143" style="524" customWidth="1"/>
    <col min="12307" max="12307" width="6.42857142857143" style="524" customWidth="1"/>
    <col min="12308" max="12308" width="12.2857142857143" style="524" customWidth="1"/>
    <col min="12309" max="12309" width="0" style="524" hidden="1" customWidth="1"/>
    <col min="12310" max="12310" width="3.71428571428571" style="524" customWidth="1"/>
    <col min="12311" max="12311" width="11.1428571428571" style="524" customWidth="1"/>
    <col min="12312" max="12313" width="10.5714285714286" style="524"/>
    <col min="12314" max="12314" width="11.1428571428571" style="524" customWidth="1"/>
    <col min="12315" max="12544" width="10.5714285714286" style="524"/>
    <col min="12545" max="12552" width="0" style="524" hidden="1" customWidth="1"/>
    <col min="12553" max="12553" width="3.71428571428571" style="524" customWidth="1"/>
    <col min="12554" max="12554" width="3.85714285714286" style="524" customWidth="1"/>
    <col min="12555" max="12555" width="3.71428571428571" style="524" customWidth="1"/>
    <col min="12556" max="12556" width="12.7142857142857" style="524" customWidth="1"/>
    <col min="12557" max="12557" width="52.7142857142857" style="524" customWidth="1"/>
    <col min="12558" max="12561" width="0" style="524" hidden="1" customWidth="1"/>
    <col min="12562" max="12562" width="12.2857142857143" style="524" customWidth="1"/>
    <col min="12563" max="12563" width="6.42857142857143" style="524" customWidth="1"/>
    <col min="12564" max="12564" width="12.2857142857143" style="524" customWidth="1"/>
    <col min="12565" max="12565" width="0" style="524" hidden="1" customWidth="1"/>
    <col min="12566" max="12566" width="3.71428571428571" style="524" customWidth="1"/>
    <col min="12567" max="12567" width="11.1428571428571" style="524" customWidth="1"/>
    <col min="12568" max="12569" width="10.5714285714286" style="524"/>
    <col min="12570" max="12570" width="11.1428571428571" style="524" customWidth="1"/>
    <col min="12571" max="12800" width="10.5714285714286" style="524"/>
    <col min="12801" max="12808" width="0" style="524" hidden="1" customWidth="1"/>
    <col min="12809" max="12809" width="3.71428571428571" style="524" customWidth="1"/>
    <col min="12810" max="12810" width="3.85714285714286" style="524" customWidth="1"/>
    <col min="12811" max="12811" width="3.71428571428571" style="524" customWidth="1"/>
    <col min="12812" max="12812" width="12.7142857142857" style="524" customWidth="1"/>
    <col min="12813" max="12813" width="52.7142857142857" style="524" customWidth="1"/>
    <col min="12814" max="12817" width="0" style="524" hidden="1" customWidth="1"/>
    <col min="12818" max="12818" width="12.2857142857143" style="524" customWidth="1"/>
    <col min="12819" max="12819" width="6.42857142857143" style="524" customWidth="1"/>
    <col min="12820" max="12820" width="12.2857142857143" style="524" customWidth="1"/>
    <col min="12821" max="12821" width="0" style="524" hidden="1" customWidth="1"/>
    <col min="12822" max="12822" width="3.71428571428571" style="524" customWidth="1"/>
    <col min="12823" max="12823" width="11.1428571428571" style="524" customWidth="1"/>
    <col min="12824" max="12825" width="10.5714285714286" style="524"/>
    <col min="12826" max="12826" width="11.1428571428571" style="524" customWidth="1"/>
    <col min="12827" max="13056" width="10.5714285714286" style="524"/>
    <col min="13057" max="13064" width="0" style="524" hidden="1" customWidth="1"/>
    <col min="13065" max="13065" width="3.71428571428571" style="524" customWidth="1"/>
    <col min="13066" max="13066" width="3.85714285714286" style="524" customWidth="1"/>
    <col min="13067" max="13067" width="3.71428571428571" style="524" customWidth="1"/>
    <col min="13068" max="13068" width="12.7142857142857" style="524" customWidth="1"/>
    <col min="13069" max="13069" width="52.7142857142857" style="524" customWidth="1"/>
    <col min="13070" max="13073" width="0" style="524" hidden="1" customWidth="1"/>
    <col min="13074" max="13074" width="12.2857142857143" style="524" customWidth="1"/>
    <col min="13075" max="13075" width="6.42857142857143" style="524" customWidth="1"/>
    <col min="13076" max="13076" width="12.2857142857143" style="524" customWidth="1"/>
    <col min="13077" max="13077" width="0" style="524" hidden="1" customWidth="1"/>
    <col min="13078" max="13078" width="3.71428571428571" style="524" customWidth="1"/>
    <col min="13079" max="13079" width="11.1428571428571" style="524" customWidth="1"/>
    <col min="13080" max="13081" width="10.5714285714286" style="524"/>
    <col min="13082" max="13082" width="11.1428571428571" style="524" customWidth="1"/>
    <col min="13083" max="13312" width="10.5714285714286" style="524"/>
    <col min="13313" max="13320" width="0" style="524" hidden="1" customWidth="1"/>
    <col min="13321" max="13321" width="3.71428571428571" style="524" customWidth="1"/>
    <col min="13322" max="13322" width="3.85714285714286" style="524" customWidth="1"/>
    <col min="13323" max="13323" width="3.71428571428571" style="524" customWidth="1"/>
    <col min="13324" max="13324" width="12.7142857142857" style="524" customWidth="1"/>
    <col min="13325" max="13325" width="52.7142857142857" style="524" customWidth="1"/>
    <col min="13326" max="13329" width="0" style="524" hidden="1" customWidth="1"/>
    <col min="13330" max="13330" width="12.2857142857143" style="524" customWidth="1"/>
    <col min="13331" max="13331" width="6.42857142857143" style="524" customWidth="1"/>
    <col min="13332" max="13332" width="12.2857142857143" style="524" customWidth="1"/>
    <col min="13333" max="13333" width="0" style="524" hidden="1" customWidth="1"/>
    <col min="13334" max="13334" width="3.71428571428571" style="524" customWidth="1"/>
    <col min="13335" max="13335" width="11.1428571428571" style="524" customWidth="1"/>
    <col min="13336" max="13337" width="10.5714285714286" style="524"/>
    <col min="13338" max="13338" width="11.1428571428571" style="524" customWidth="1"/>
    <col min="13339" max="13568" width="10.5714285714286" style="524"/>
    <col min="13569" max="13576" width="0" style="524" hidden="1" customWidth="1"/>
    <col min="13577" max="13577" width="3.71428571428571" style="524" customWidth="1"/>
    <col min="13578" max="13578" width="3.85714285714286" style="524" customWidth="1"/>
    <col min="13579" max="13579" width="3.71428571428571" style="524" customWidth="1"/>
    <col min="13580" max="13580" width="12.7142857142857" style="524" customWidth="1"/>
    <col min="13581" max="13581" width="52.7142857142857" style="524" customWidth="1"/>
    <col min="13582" max="13585" width="0" style="524" hidden="1" customWidth="1"/>
    <col min="13586" max="13586" width="12.2857142857143" style="524" customWidth="1"/>
    <col min="13587" max="13587" width="6.42857142857143" style="524" customWidth="1"/>
    <col min="13588" max="13588" width="12.2857142857143" style="524" customWidth="1"/>
    <col min="13589" max="13589" width="0" style="524" hidden="1" customWidth="1"/>
    <col min="13590" max="13590" width="3.71428571428571" style="524" customWidth="1"/>
    <col min="13591" max="13591" width="11.1428571428571" style="524" customWidth="1"/>
    <col min="13592" max="13593" width="10.5714285714286" style="524"/>
    <col min="13594" max="13594" width="11.1428571428571" style="524" customWidth="1"/>
    <col min="13595" max="13824" width="10.5714285714286" style="524"/>
    <col min="13825" max="13832" width="0" style="524" hidden="1" customWidth="1"/>
    <col min="13833" max="13833" width="3.71428571428571" style="524" customWidth="1"/>
    <col min="13834" max="13834" width="3.85714285714286" style="524" customWidth="1"/>
    <col min="13835" max="13835" width="3.71428571428571" style="524" customWidth="1"/>
    <col min="13836" max="13836" width="12.7142857142857" style="524" customWidth="1"/>
    <col min="13837" max="13837" width="52.7142857142857" style="524" customWidth="1"/>
    <col min="13838" max="13841" width="0" style="524" hidden="1" customWidth="1"/>
    <col min="13842" max="13842" width="12.2857142857143" style="524" customWidth="1"/>
    <col min="13843" max="13843" width="6.42857142857143" style="524" customWidth="1"/>
    <col min="13844" max="13844" width="12.2857142857143" style="524" customWidth="1"/>
    <col min="13845" max="13845" width="0" style="524" hidden="1" customWidth="1"/>
    <col min="13846" max="13846" width="3.71428571428571" style="524" customWidth="1"/>
    <col min="13847" max="13847" width="11.1428571428571" style="524" customWidth="1"/>
    <col min="13848" max="13849" width="10.5714285714286" style="524"/>
    <col min="13850" max="13850" width="11.1428571428571" style="524" customWidth="1"/>
    <col min="13851" max="14080" width="10.5714285714286" style="524"/>
    <col min="14081" max="14088" width="0" style="524" hidden="1" customWidth="1"/>
    <col min="14089" max="14089" width="3.71428571428571" style="524" customWidth="1"/>
    <col min="14090" max="14090" width="3.85714285714286" style="524" customWidth="1"/>
    <col min="14091" max="14091" width="3.71428571428571" style="524" customWidth="1"/>
    <col min="14092" max="14092" width="12.7142857142857" style="524" customWidth="1"/>
    <col min="14093" max="14093" width="52.7142857142857" style="524" customWidth="1"/>
    <col min="14094" max="14097" width="0" style="524" hidden="1" customWidth="1"/>
    <col min="14098" max="14098" width="12.2857142857143" style="524" customWidth="1"/>
    <col min="14099" max="14099" width="6.42857142857143" style="524" customWidth="1"/>
    <col min="14100" max="14100" width="12.2857142857143" style="524" customWidth="1"/>
    <col min="14101" max="14101" width="0" style="524" hidden="1" customWidth="1"/>
    <col min="14102" max="14102" width="3.71428571428571" style="524" customWidth="1"/>
    <col min="14103" max="14103" width="11.1428571428571" style="524" customWidth="1"/>
    <col min="14104" max="14105" width="10.5714285714286" style="524"/>
    <col min="14106" max="14106" width="11.1428571428571" style="524" customWidth="1"/>
    <col min="14107" max="14336" width="10.5714285714286" style="524"/>
    <col min="14337" max="14344" width="0" style="524" hidden="1" customWidth="1"/>
    <col min="14345" max="14345" width="3.71428571428571" style="524" customWidth="1"/>
    <col min="14346" max="14346" width="3.85714285714286" style="524" customWidth="1"/>
    <col min="14347" max="14347" width="3.71428571428571" style="524" customWidth="1"/>
    <col min="14348" max="14348" width="12.7142857142857" style="524" customWidth="1"/>
    <col min="14349" max="14349" width="52.7142857142857" style="524" customWidth="1"/>
    <col min="14350" max="14353" width="0" style="524" hidden="1" customWidth="1"/>
    <col min="14354" max="14354" width="12.2857142857143" style="524" customWidth="1"/>
    <col min="14355" max="14355" width="6.42857142857143" style="524" customWidth="1"/>
    <col min="14356" max="14356" width="12.2857142857143" style="524" customWidth="1"/>
    <col min="14357" max="14357" width="0" style="524" hidden="1" customWidth="1"/>
    <col min="14358" max="14358" width="3.71428571428571" style="524" customWidth="1"/>
    <col min="14359" max="14359" width="11.1428571428571" style="524" customWidth="1"/>
    <col min="14360" max="14361" width="10.5714285714286" style="524"/>
    <col min="14362" max="14362" width="11.1428571428571" style="524" customWidth="1"/>
    <col min="14363" max="14592" width="10.5714285714286" style="524"/>
    <col min="14593" max="14600" width="0" style="524" hidden="1" customWidth="1"/>
    <col min="14601" max="14601" width="3.71428571428571" style="524" customWidth="1"/>
    <col min="14602" max="14602" width="3.85714285714286" style="524" customWidth="1"/>
    <col min="14603" max="14603" width="3.71428571428571" style="524" customWidth="1"/>
    <col min="14604" max="14604" width="12.7142857142857" style="524" customWidth="1"/>
    <col min="14605" max="14605" width="52.7142857142857" style="524" customWidth="1"/>
    <col min="14606" max="14609" width="0" style="524" hidden="1" customWidth="1"/>
    <col min="14610" max="14610" width="12.2857142857143" style="524" customWidth="1"/>
    <col min="14611" max="14611" width="6.42857142857143" style="524" customWidth="1"/>
    <col min="14612" max="14612" width="12.2857142857143" style="524" customWidth="1"/>
    <col min="14613" max="14613" width="0" style="524" hidden="1" customWidth="1"/>
    <col min="14614" max="14614" width="3.71428571428571" style="524" customWidth="1"/>
    <col min="14615" max="14615" width="11.1428571428571" style="524" customWidth="1"/>
    <col min="14616" max="14617" width="10.5714285714286" style="524"/>
    <col min="14618" max="14618" width="11.1428571428571" style="524" customWidth="1"/>
    <col min="14619" max="14848" width="10.5714285714286" style="524"/>
    <col min="14849" max="14856" width="0" style="524" hidden="1" customWidth="1"/>
    <col min="14857" max="14857" width="3.71428571428571" style="524" customWidth="1"/>
    <col min="14858" max="14858" width="3.85714285714286" style="524" customWidth="1"/>
    <col min="14859" max="14859" width="3.71428571428571" style="524" customWidth="1"/>
    <col min="14860" max="14860" width="12.7142857142857" style="524" customWidth="1"/>
    <col min="14861" max="14861" width="52.7142857142857" style="524" customWidth="1"/>
    <col min="14862" max="14865" width="0" style="524" hidden="1" customWidth="1"/>
    <col min="14866" max="14866" width="12.2857142857143" style="524" customWidth="1"/>
    <col min="14867" max="14867" width="6.42857142857143" style="524" customWidth="1"/>
    <col min="14868" max="14868" width="12.2857142857143" style="524" customWidth="1"/>
    <col min="14869" max="14869" width="0" style="524" hidden="1" customWidth="1"/>
    <col min="14870" max="14870" width="3.71428571428571" style="524" customWidth="1"/>
    <col min="14871" max="14871" width="11.1428571428571" style="524" customWidth="1"/>
    <col min="14872" max="14873" width="10.5714285714286" style="524"/>
    <col min="14874" max="14874" width="11.1428571428571" style="524" customWidth="1"/>
    <col min="14875" max="15104" width="10.5714285714286" style="524"/>
    <col min="15105" max="15112" width="0" style="524" hidden="1" customWidth="1"/>
    <col min="15113" max="15113" width="3.71428571428571" style="524" customWidth="1"/>
    <col min="15114" max="15114" width="3.85714285714286" style="524" customWidth="1"/>
    <col min="15115" max="15115" width="3.71428571428571" style="524" customWidth="1"/>
    <col min="15116" max="15116" width="12.7142857142857" style="524" customWidth="1"/>
    <col min="15117" max="15117" width="52.7142857142857" style="524" customWidth="1"/>
    <col min="15118" max="15121" width="0" style="524" hidden="1" customWidth="1"/>
    <col min="15122" max="15122" width="12.2857142857143" style="524" customWidth="1"/>
    <col min="15123" max="15123" width="6.42857142857143" style="524" customWidth="1"/>
    <col min="15124" max="15124" width="12.2857142857143" style="524" customWidth="1"/>
    <col min="15125" max="15125" width="0" style="524" hidden="1" customWidth="1"/>
    <col min="15126" max="15126" width="3.71428571428571" style="524" customWidth="1"/>
    <col min="15127" max="15127" width="11.1428571428571" style="524" customWidth="1"/>
    <col min="15128" max="15129" width="10.5714285714286" style="524"/>
    <col min="15130" max="15130" width="11.1428571428571" style="524" customWidth="1"/>
    <col min="15131" max="15360" width="10.5714285714286" style="524"/>
    <col min="15361" max="15368" width="0" style="524" hidden="1" customWidth="1"/>
    <col min="15369" max="15369" width="3.71428571428571" style="524" customWidth="1"/>
    <col min="15370" max="15370" width="3.85714285714286" style="524" customWidth="1"/>
    <col min="15371" max="15371" width="3.71428571428571" style="524" customWidth="1"/>
    <col min="15372" max="15372" width="12.7142857142857" style="524" customWidth="1"/>
    <col min="15373" max="15373" width="52.7142857142857" style="524" customWidth="1"/>
    <col min="15374" max="15377" width="0" style="524" hidden="1" customWidth="1"/>
    <col min="15378" max="15378" width="12.2857142857143" style="524" customWidth="1"/>
    <col min="15379" max="15379" width="6.42857142857143" style="524" customWidth="1"/>
    <col min="15380" max="15380" width="12.2857142857143" style="524" customWidth="1"/>
    <col min="15381" max="15381" width="0" style="524" hidden="1" customWidth="1"/>
    <col min="15382" max="15382" width="3.71428571428571" style="524" customWidth="1"/>
    <col min="15383" max="15383" width="11.1428571428571" style="524" customWidth="1"/>
    <col min="15384" max="15385" width="10.5714285714286" style="524"/>
    <col min="15386" max="15386" width="11.1428571428571" style="524" customWidth="1"/>
    <col min="15387" max="15616" width="10.5714285714286" style="524"/>
    <col min="15617" max="15624" width="0" style="524" hidden="1" customWidth="1"/>
    <col min="15625" max="15625" width="3.71428571428571" style="524" customWidth="1"/>
    <col min="15626" max="15626" width="3.85714285714286" style="524" customWidth="1"/>
    <col min="15627" max="15627" width="3.71428571428571" style="524" customWidth="1"/>
    <col min="15628" max="15628" width="12.7142857142857" style="524" customWidth="1"/>
    <col min="15629" max="15629" width="52.7142857142857" style="524" customWidth="1"/>
    <col min="15630" max="15633" width="0" style="524" hidden="1" customWidth="1"/>
    <col min="15634" max="15634" width="12.2857142857143" style="524" customWidth="1"/>
    <col min="15635" max="15635" width="6.42857142857143" style="524" customWidth="1"/>
    <col min="15636" max="15636" width="12.2857142857143" style="524" customWidth="1"/>
    <col min="15637" max="15637" width="0" style="524" hidden="1" customWidth="1"/>
    <col min="15638" max="15638" width="3.71428571428571" style="524" customWidth="1"/>
    <col min="15639" max="15639" width="11.1428571428571" style="524" customWidth="1"/>
    <col min="15640" max="15641" width="10.5714285714286" style="524"/>
    <col min="15642" max="15642" width="11.1428571428571" style="524" customWidth="1"/>
    <col min="15643" max="15872" width="10.5714285714286" style="524"/>
    <col min="15873" max="15880" width="0" style="524" hidden="1" customWidth="1"/>
    <col min="15881" max="15881" width="3.71428571428571" style="524" customWidth="1"/>
    <col min="15882" max="15882" width="3.85714285714286" style="524" customWidth="1"/>
    <col min="15883" max="15883" width="3.71428571428571" style="524" customWidth="1"/>
    <col min="15884" max="15884" width="12.7142857142857" style="524" customWidth="1"/>
    <col min="15885" max="15885" width="52.7142857142857" style="524" customWidth="1"/>
    <col min="15886" max="15889" width="0" style="524" hidden="1" customWidth="1"/>
    <col min="15890" max="15890" width="12.2857142857143" style="524" customWidth="1"/>
    <col min="15891" max="15891" width="6.42857142857143" style="524" customWidth="1"/>
    <col min="15892" max="15892" width="12.2857142857143" style="524" customWidth="1"/>
    <col min="15893" max="15893" width="0" style="524" hidden="1" customWidth="1"/>
    <col min="15894" max="15894" width="3.71428571428571" style="524" customWidth="1"/>
    <col min="15895" max="15895" width="11.1428571428571" style="524" customWidth="1"/>
    <col min="15896" max="15897" width="10.5714285714286" style="524"/>
    <col min="15898" max="15898" width="11.1428571428571" style="524" customWidth="1"/>
    <col min="15899" max="16128" width="10.5714285714286" style="524"/>
    <col min="16129" max="16136" width="0" style="524" hidden="1" customWidth="1"/>
    <col min="16137" max="16137" width="3.71428571428571" style="524" customWidth="1"/>
    <col min="16138" max="16138" width="3.85714285714286" style="524" customWidth="1"/>
    <col min="16139" max="16139" width="3.71428571428571" style="524" customWidth="1"/>
    <col min="16140" max="16140" width="12.7142857142857" style="524" customWidth="1"/>
    <col min="16141" max="16141" width="52.7142857142857" style="524" customWidth="1"/>
    <col min="16142" max="16145" width="0" style="524" hidden="1" customWidth="1"/>
    <col min="16146" max="16146" width="12.2857142857143" style="524" customWidth="1"/>
    <col min="16147" max="16147" width="6.42857142857143" style="524" customWidth="1"/>
    <col min="16148" max="16148" width="12.2857142857143" style="524" customWidth="1"/>
    <col min="16149" max="16149" width="0" style="524" hidden="1" customWidth="1"/>
    <col min="16150" max="16150" width="3.71428571428571" style="524" customWidth="1"/>
    <col min="16151" max="16151" width="11.1428571428571" style="524" customWidth="1"/>
    <col min="16152" max="16153" width="10.5714285714286" style="524"/>
    <col min="16154" max="16154" width="11.1428571428571" style="524" customWidth="1"/>
    <col min="16155" max="16384" width="10.5714285714286" style="524"/>
  </cols>
  <sheetData>
    <row r="1" spans="17:18" ht="14.25" hidden="1">
      <c r="Q1" s="584"/>
      <c r="R1" s="584"/>
    </row>
    <row r="2" spans="21:21" ht="14.25" hidden="1">
      <c r="U2" s="584"/>
    </row>
    <row r="3" ht="14.25" hidden="1"/>
    <row r="4" spans="10:21" ht="3" customHeight="1">
      <c r="J4" s="530"/>
      <c r="K4" s="530"/>
      <c r="L4" s="525"/>
      <c r="M4" s="525"/>
      <c r="N4" s="525"/>
      <c r="O4" s="533"/>
      <c r="P4" s="533"/>
      <c r="Q4" s="533"/>
      <c r="R4" s="533"/>
      <c r="S4" s="533"/>
      <c r="T4" s="533"/>
      <c r="U4" s="533"/>
    </row>
    <row r="5" spans="10:21" ht="22.5" customHeight="1">
      <c r="J5" s="530"/>
      <c r="K5" s="530"/>
      <c r="L5" s="1221" t="s">
        <v>633</v>
      </c>
      <c r="M5" s="1221"/>
      <c r="N5" s="1221"/>
      <c r="O5" s="1221"/>
      <c r="P5" s="1221"/>
      <c r="Q5" s="1221"/>
      <c r="R5" s="1221"/>
      <c r="S5" s="1221"/>
      <c r="T5" s="1221"/>
      <c r="U5" s="665"/>
    </row>
    <row r="6" spans="10:22"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746</v>
      </c>
      <c r="N7" s="755"/>
      <c r="O7" s="1242" t="s">
        <v>85</v>
      </c>
      <c r="P7" s="1242"/>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503</v>
      </c>
      <c r="N9" s="667"/>
      <c r="O9" s="1227" t="str">
        <f>IF(NameOrPr_ch="",IF(NameOrPr="","",NameOrPr),NameOrPr_ch)</f>
        <v>Государственный комитет Республики Татарстан по тарифам</v>
      </c>
      <c r="P9" s="1227"/>
      <c r="Q9" s="1227"/>
      <c r="R9" s="1227"/>
      <c r="S9" s="1227"/>
      <c r="T9" s="122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598</v>
      </c>
      <c r="N10" s="667"/>
      <c r="O10" s="1227" t="str">
        <f>IF(datePr_ch="",IF(datePr="","",datePr),datePr_ch)</f>
        <v>19.12.2018</v>
      </c>
      <c r="P10" s="1227"/>
      <c r="Q10" s="1227"/>
      <c r="R10" s="1227"/>
      <c r="S10" s="1227"/>
      <c r="T10" s="122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597</v>
      </c>
      <c r="N11" s="667"/>
      <c r="O11" s="1227" t="str">
        <f>IF(numberPr_ch="",IF(numberPr="","",numberPr),numberPr_ch)</f>
        <v>5-103/тэ</v>
      </c>
      <c r="P11" s="1227"/>
      <c r="Q11" s="1227"/>
      <c r="R11" s="1227"/>
      <c r="S11" s="1227"/>
      <c r="T11" s="122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502</v>
      </c>
      <c r="N12" s="667"/>
      <c r="O12" s="1227" t="str">
        <f>IF(IstPub_ch="",IF(IstPub="","",IstPub),IstPub_ch)</f>
        <v>Официальный сайт правовой информации Министерства юстиции РТ:  http//pravo.tatarstan.ru</v>
      </c>
      <c r="P12" s="1227"/>
      <c r="Q12" s="1227"/>
      <c r="R12" s="1227"/>
      <c r="S12" s="1227"/>
      <c r="T12" s="122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2"/>
      <c r="M13" s="1222"/>
      <c r="N13" s="567"/>
      <c r="O13" s="583"/>
      <c r="P13" s="583"/>
      <c r="Q13" s="583"/>
      <c r="R13" s="583"/>
      <c r="S13" s="583"/>
      <c r="T13" s="583"/>
      <c r="U13" s="589" t="s">
        <v>373</v>
      </c>
      <c r="X13" s="591"/>
      <c r="Y13" s="591"/>
      <c r="Z13" s="591"/>
      <c r="AA13" s="591"/>
      <c r="AB13" s="591"/>
      <c r="AC13" s="591"/>
      <c r="AD13" s="591"/>
      <c r="AE13" s="591"/>
      <c r="AF13" s="591"/>
      <c r="AG13" s="591"/>
      <c r="AH13" s="591"/>
    </row>
    <row r="14" spans="10:21" ht="14.25">
      <c r="J14" s="530"/>
      <c r="K14" s="530"/>
      <c r="L14" s="525"/>
      <c r="M14" s="525"/>
      <c r="N14" s="503"/>
      <c r="O14" s="1228"/>
      <c r="P14" s="1228"/>
      <c r="Q14" s="1228"/>
      <c r="R14" s="1228"/>
      <c r="S14" s="1228"/>
      <c r="T14" s="1228"/>
      <c r="U14" s="1228"/>
    </row>
    <row r="15" spans="10:23" ht="14.25">
      <c r="J15" s="530"/>
      <c r="K15" s="530"/>
      <c r="L15" s="1159" t="s">
        <v>454</v>
      </c>
      <c r="M15" s="1159"/>
      <c r="N15" s="1159"/>
      <c r="O15" s="1159"/>
      <c r="P15" s="1159"/>
      <c r="Q15" s="1159"/>
      <c r="R15" s="1159"/>
      <c r="S15" s="1159"/>
      <c r="T15" s="1159"/>
      <c r="U15" s="1159"/>
      <c r="V15" s="1159"/>
      <c r="W15" s="1159" t="s">
        <v>455</v>
      </c>
    </row>
    <row r="16" spans="10:23" ht="14.25" customHeight="1">
      <c r="J16" s="530"/>
      <c r="K16" s="530"/>
      <c r="L16" s="1234" t="s">
        <v>92</v>
      </c>
      <c r="M16" s="1234" t="s">
        <v>641</v>
      </c>
      <c r="N16" s="662"/>
      <c r="O16" s="1235" t="s">
        <v>643</v>
      </c>
      <c r="P16" s="1236"/>
      <c r="Q16" s="1236"/>
      <c r="R16" s="1236"/>
      <c r="S16" s="1236"/>
      <c r="T16" s="1237"/>
      <c r="U16" s="1218" t="s">
        <v>341</v>
      </c>
      <c r="V16" s="1231" t="s">
        <v>275</v>
      </c>
      <c r="W16" s="1159"/>
    </row>
    <row r="17" spans="10:23" ht="14.25" customHeight="1">
      <c r="J17" s="530"/>
      <c r="K17" s="530"/>
      <c r="L17" s="1234"/>
      <c r="M17" s="1234"/>
      <c r="N17" s="663"/>
      <c r="O17" s="1240" t="s">
        <v>607</v>
      </c>
      <c r="P17" s="1238" t="s">
        <v>271</v>
      </c>
      <c r="Q17" s="1239"/>
      <c r="R17" s="1215" t="s">
        <v>656</v>
      </c>
      <c r="S17" s="1216"/>
      <c r="T17" s="1217"/>
      <c r="U17" s="1219"/>
      <c r="V17" s="1232"/>
      <c r="W17" s="1159"/>
    </row>
    <row r="18" spans="10:23" ht="33.75" customHeight="1">
      <c r="J18" s="530"/>
      <c r="K18" s="530"/>
      <c r="L18" s="1234"/>
      <c r="M18" s="1234"/>
      <c r="N18" s="664"/>
      <c r="O18" s="1241"/>
      <c r="P18" s="536" t="s">
        <v>608</v>
      </c>
      <c r="Q18" s="536" t="s">
        <v>6</v>
      </c>
      <c r="R18" s="537" t="s">
        <v>274</v>
      </c>
      <c r="S18" s="1229" t="s">
        <v>273</v>
      </c>
      <c r="T18" s="1230"/>
      <c r="U18" s="1220"/>
      <c r="V18" s="1233"/>
      <c r="W18" s="1159"/>
    </row>
    <row r="19" spans="10:23" ht="14.25">
      <c r="J19" s="530"/>
      <c r="K19" s="570">
        <v>1</v>
      </c>
      <c r="L19" s="648" t="s">
        <v>93</v>
      </c>
      <c r="M19" s="648" t="s">
        <v>49</v>
      </c>
      <c r="N19" s="650" t="str">
        <f ca="1">OFFSET(N19,0,-1)</f>
        <v>2</v>
      </c>
      <c r="O19" s="649">
        <f ca="1">OFFSET(O19,0,-1)+1</f>
        <v>3</v>
      </c>
      <c r="P19" s="649">
        <f ca="1">OFFSET(P19,0,-1)+1</f>
        <v>4</v>
      </c>
      <c r="Q19" s="649">
        <f ca="1">OFFSET(Q19,0,-1)+1</f>
        <v>5</v>
      </c>
      <c r="R19" s="649">
        <f ca="1">OFFSET(R19,0,-1)+1</f>
        <v>6</v>
      </c>
      <c r="S19" s="1223">
        <f ca="1">OFFSET(S19,0,-1)+1</f>
        <v>7</v>
      </c>
      <c r="T19" s="1223"/>
      <c r="U19" s="649">
        <f ca="1">OFFSET(U19,0,-2)+1</f>
        <v>8</v>
      </c>
      <c r="V19" s="650">
        <f ca="1">OFFSET(V19,0,-1)</f>
        <v>8</v>
      </c>
      <c r="W19" s="649">
        <f ca="1">OFFSET(W19,0,-1)+1</f>
        <v>9</v>
      </c>
    </row>
    <row r="20" spans="1:36" ht="22.5">
      <c r="A20" s="1207">
        <v>1</v>
      </c>
      <c r="B20" s="884"/>
      <c r="C20" s="884"/>
      <c r="D20" s="884"/>
      <c r="E20" s="885"/>
      <c r="F20" s="886"/>
      <c r="G20" s="886"/>
      <c r="H20" s="886"/>
      <c r="I20" s="887"/>
      <c r="J20" s="882"/>
      <c r="K20" s="889"/>
      <c r="L20" s="594">
        <f>mergeValue(A20)</f>
        <v>1</v>
      </c>
      <c r="M20" s="642" t="s">
        <v>20</v>
      </c>
      <c r="N20" s="647"/>
      <c r="O20" s="1208"/>
      <c r="P20" s="1208"/>
      <c r="Q20" s="1208"/>
      <c r="R20" s="1208"/>
      <c r="S20" s="1208"/>
      <c r="T20" s="1208"/>
      <c r="U20" s="1208"/>
      <c r="V20" s="1208"/>
      <c r="W20" s="631" t="s">
        <v>477</v>
      </c>
      <c r="Y20" s="590"/>
      <c r="Z20" s="590" t="str">
        <f t="shared" si="0" ref="Z20:Z33">IF(M20="","",M20)</f>
        <v>Наименование тарифа</v>
      </c>
      <c r="AA20" s="590"/>
      <c r="AB20" s="590"/>
      <c r="AC20" s="590"/>
      <c r="AI20" s="586"/>
      <c r="AJ20" s="586"/>
    </row>
    <row r="21" spans="1:36" ht="22.5">
      <c r="A21" s="1207"/>
      <c r="B21" s="1207">
        <v>1</v>
      </c>
      <c r="C21" s="884"/>
      <c r="D21" s="884"/>
      <c r="E21" s="886"/>
      <c r="F21" s="886"/>
      <c r="G21" s="886"/>
      <c r="H21" s="886"/>
      <c r="I21" s="881"/>
      <c r="J21" s="880"/>
      <c r="K21" s="883"/>
      <c r="L21" s="594" t="str">
        <f>mergeValue(A21)&amp;"."&amp;mergeValue(B21)</f>
        <v>1.1</v>
      </c>
      <c r="M21" s="547" t="s">
        <v>16</v>
      </c>
      <c r="N21" s="647"/>
      <c r="O21" s="1208"/>
      <c r="P21" s="1208"/>
      <c r="Q21" s="1208"/>
      <c r="R21" s="1208"/>
      <c r="S21" s="1208"/>
      <c r="T21" s="1208"/>
      <c r="U21" s="1208"/>
      <c r="V21" s="1208"/>
      <c r="W21" s="631" t="s">
        <v>478</v>
      </c>
      <c r="Y21" s="590"/>
      <c r="Z21" s="590" t="str">
        <f t="shared" si="0"/>
        <v>Территория действия тарифа</v>
      </c>
      <c r="AA21" s="590"/>
      <c r="AB21" s="590"/>
      <c r="AC21" s="590"/>
      <c r="AI21" s="586"/>
      <c r="AJ21" s="586"/>
    </row>
    <row r="22" spans="1:36" ht="22.5">
      <c r="A22" s="1207"/>
      <c r="B22" s="1207"/>
      <c r="C22" s="1207">
        <v>1</v>
      </c>
      <c r="D22" s="884"/>
      <c r="E22" s="886"/>
      <c r="F22" s="886"/>
      <c r="G22" s="886"/>
      <c r="H22" s="886"/>
      <c r="I22" s="888"/>
      <c r="J22" s="880"/>
      <c r="K22" s="883"/>
      <c r="L22" s="594" t="str">
        <f>mergeValue(A22)&amp;"."&amp;mergeValue(B22)&amp;"."&amp;mergeValue(C22)</f>
        <v>1.1.1</v>
      </c>
      <c r="M22" s="548" t="s">
        <v>7</v>
      </c>
      <c r="N22" s="647"/>
      <c r="O22" s="1208"/>
      <c r="P22" s="1208"/>
      <c r="Q22" s="1208"/>
      <c r="R22" s="1208"/>
      <c r="S22" s="1208"/>
      <c r="T22" s="1208"/>
      <c r="U22" s="1208"/>
      <c r="V22" s="1208"/>
      <c r="W22" s="631" t="s">
        <v>635</v>
      </c>
      <c r="Y22" s="590"/>
      <c r="Z22" s="590" t="str">
        <f t="shared" si="0"/>
        <v xml:space="preserve">Наименование системы теплоснабжения </v>
      </c>
      <c r="AA22" s="590"/>
      <c r="AB22" s="590"/>
      <c r="AC22" s="590"/>
      <c r="AI22" s="586"/>
      <c r="AJ22" s="586"/>
    </row>
    <row r="23" spans="1:36" ht="22.5">
      <c r="A23" s="1207"/>
      <c r="B23" s="1207"/>
      <c r="C23" s="1207"/>
      <c r="D23" s="1207">
        <v>1</v>
      </c>
      <c r="E23" s="886"/>
      <c r="F23" s="886"/>
      <c r="G23" s="886"/>
      <c r="H23" s="886"/>
      <c r="I23" s="888"/>
      <c r="J23" s="880"/>
      <c r="K23" s="883"/>
      <c r="L23" s="594" t="str">
        <f>mergeValue(A23)&amp;"."&amp;mergeValue(B23)&amp;"."&amp;mergeValue(C23)&amp;"."&amp;mergeValue(D23)</f>
        <v>1.1.1.1</v>
      </c>
      <c r="M23" s="549" t="s">
        <v>22</v>
      </c>
      <c r="N23" s="647"/>
      <c r="O23" s="1208"/>
      <c r="P23" s="1208"/>
      <c r="Q23" s="1208"/>
      <c r="R23" s="1208"/>
      <c r="S23" s="1208"/>
      <c r="T23" s="1208"/>
      <c r="U23" s="1208"/>
      <c r="V23" s="1208"/>
      <c r="W23" s="631" t="s">
        <v>636</v>
      </c>
      <c r="Y23" s="590"/>
      <c r="Z23" s="590" t="str">
        <f t="shared" si="0"/>
        <v xml:space="preserve">Источник тепловой энергии  </v>
      </c>
      <c r="AA23" s="590"/>
      <c r="AB23" s="590"/>
      <c r="AC23" s="590"/>
      <c r="AI23" s="586"/>
      <c r="AJ23" s="586"/>
    </row>
    <row r="24" spans="1:36" ht="101.25">
      <c r="A24" s="1207"/>
      <c r="B24" s="1207"/>
      <c r="C24" s="1207"/>
      <c r="D24" s="1207"/>
      <c r="E24" s="1207">
        <v>1</v>
      </c>
      <c r="F24" s="886"/>
      <c r="G24" s="886"/>
      <c r="H24" s="884">
        <v>1</v>
      </c>
      <c r="I24" s="1207">
        <v>1</v>
      </c>
      <c r="J24" s="886"/>
      <c r="K24" s="891"/>
      <c r="L24" s="594" t="str">
        <f>mergeValue(A24)&amp;"."&amp;mergeValue(B24)&amp;"."&amp;mergeValue(C24)&amp;"."&amp;mergeValue(D24)&amp;"."&amp;mergeValue(E24)</f>
        <v>1.1.1.1.1</v>
      </c>
      <c r="M24" s="555" t="s">
        <v>9</v>
      </c>
      <c r="N24" s="647"/>
      <c r="O24" s="1209"/>
      <c r="P24" s="1209"/>
      <c r="Q24" s="1209"/>
      <c r="R24" s="1209"/>
      <c r="S24" s="1209"/>
      <c r="T24" s="1209"/>
      <c r="U24" s="1209"/>
      <c r="V24" s="1209"/>
      <c r="W24" s="631" t="s">
        <v>640</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7"/>
      <c r="B25" s="1207"/>
      <c r="C25" s="1207"/>
      <c r="D25" s="1207"/>
      <c r="E25" s="1207"/>
      <c r="F25" s="1207">
        <v>1</v>
      </c>
      <c r="G25" s="884"/>
      <c r="H25" s="884"/>
      <c r="I25" s="1207"/>
      <c r="J25" s="1207">
        <v>1</v>
      </c>
      <c r="K25" s="892"/>
      <c r="L25" s="594" t="str">
        <f>mergeValue(A25)&amp;"."&amp;mergeValue(B25)&amp;"."&amp;mergeValue(C25)&amp;"."&amp;mergeValue(D25)&amp;"."&amp;mergeValue(E25)&amp;"."&amp;mergeValue(F25)</f>
        <v>1.1.1.1.1.1</v>
      </c>
      <c r="M25" s="556" t="s">
        <v>10</v>
      </c>
      <c r="N25" s="647"/>
      <c r="O25" s="1210"/>
      <c r="P25" s="1211"/>
      <c r="Q25" s="1211"/>
      <c r="R25" s="1211"/>
      <c r="S25" s="1211"/>
      <c r="T25" s="1211"/>
      <c r="U25" s="1211"/>
      <c r="V25" s="1212"/>
      <c r="W25" s="631" t="s">
        <v>638</v>
      </c>
      <c r="Y25" s="590"/>
      <c r="Z25" s="590" t="str">
        <f t="shared" si="0"/>
        <v>Группа потребителей</v>
      </c>
      <c r="AA25" s="590"/>
      <c r="AB25" s="590"/>
      <c r="AC25" s="590"/>
      <c r="AI25" s="586"/>
      <c r="AJ25" s="586"/>
    </row>
    <row r="26" spans="1:36" ht="189" customHeight="1">
      <c r="A26" s="1207"/>
      <c r="B26" s="1207"/>
      <c r="C26" s="1207"/>
      <c r="D26" s="1207"/>
      <c r="E26" s="1207"/>
      <c r="F26" s="1207"/>
      <c r="G26" s="884">
        <v>1</v>
      </c>
      <c r="H26" s="884"/>
      <c r="I26" s="1207"/>
      <c r="J26" s="1207"/>
      <c r="K26" s="892">
        <v>1</v>
      </c>
      <c r="L26" s="594" t="str">
        <f>mergeValue(A26)&amp;"."&amp;mergeValue(B26)&amp;"."&amp;mergeValue(C26)&amp;"."&amp;mergeValue(D26)&amp;"."&amp;mergeValue(E26)&amp;"."&amp;mergeValue(F26)&amp;"."&amp;mergeValue(G26)</f>
        <v>1.1.1.1.1.1.1</v>
      </c>
      <c r="M26" s="1070"/>
      <c r="N26" s="647"/>
      <c r="O26" s="563"/>
      <c r="P26" s="563"/>
      <c r="Q26" s="1095"/>
      <c r="R26" s="1213"/>
      <c r="S26" s="1214" t="s">
        <v>84</v>
      </c>
      <c r="T26" s="1213"/>
      <c r="U26" s="1214" t="s">
        <v>85</v>
      </c>
      <c r="V26" s="563"/>
      <c r="W26" s="1224" t="s">
        <v>657</v>
      </c>
      <c r="X26" s="586" t="str">
        <f>strCheckDate(O27:V27)</f>
        <v/>
      </c>
      <c r="Y26" s="590"/>
      <c r="Z26" s="590" t="str">
        <f t="shared" si="0"/>
        <v/>
      </c>
      <c r="AA26" s="590"/>
      <c r="AB26" s="590"/>
      <c r="AC26" s="590"/>
      <c r="AI26" s="586"/>
      <c r="AJ26" s="586"/>
    </row>
    <row r="27" spans="1:36" ht="11.25" hidden="1">
      <c r="A27" s="1207"/>
      <c r="B27" s="1207"/>
      <c r="C27" s="1207"/>
      <c r="D27" s="1207"/>
      <c r="E27" s="1207"/>
      <c r="F27" s="1207"/>
      <c r="G27" s="884"/>
      <c r="H27" s="884"/>
      <c r="I27" s="1207"/>
      <c r="J27" s="1207"/>
      <c r="K27" s="892"/>
      <c r="L27" s="601"/>
      <c r="M27" s="647"/>
      <c r="N27" s="647"/>
      <c r="O27" s="563"/>
      <c r="P27" s="563"/>
      <c r="Q27" s="585" t="str">
        <f>R26&amp;"-"&amp;T26</f>
        <v>-</v>
      </c>
      <c r="R27" s="1213"/>
      <c r="S27" s="1214"/>
      <c r="T27" s="1213"/>
      <c r="U27" s="1214"/>
      <c r="V27" s="563"/>
      <c r="W27" s="1225"/>
      <c r="Y27" s="590"/>
      <c r="Z27" s="590" t="str">
        <f t="shared" si="0"/>
        <v/>
      </c>
      <c r="AA27" s="590"/>
      <c r="AB27" s="590"/>
      <c r="AC27" s="590"/>
      <c r="AI27" s="586"/>
      <c r="AJ27" s="586"/>
    </row>
    <row r="28" spans="1:36" ht="15" customHeight="1">
      <c r="A28" s="1207"/>
      <c r="B28" s="1207"/>
      <c r="C28" s="1207"/>
      <c r="D28" s="1207"/>
      <c r="E28" s="1207"/>
      <c r="F28" s="1207"/>
      <c r="G28" s="886"/>
      <c r="H28" s="884"/>
      <c r="I28" s="1207"/>
      <c r="J28" s="1207"/>
      <c r="K28" s="891"/>
      <c r="L28" s="539"/>
      <c r="M28" s="558" t="s">
        <v>25</v>
      </c>
      <c r="N28" s="565"/>
      <c r="O28" s="565"/>
      <c r="P28" s="565"/>
      <c r="Q28" s="565"/>
      <c r="R28" s="565"/>
      <c r="S28" s="565"/>
      <c r="T28" s="565"/>
      <c r="U28" s="565"/>
      <c r="V28" s="561"/>
      <c r="W28" s="1226"/>
      <c r="Y28" s="590"/>
      <c r="Z28" s="590" t="str">
        <f t="shared" si="0"/>
        <v>Добавить вид теплоносителя (параметры теплоносителя)</v>
      </c>
      <c r="AA28" s="590"/>
      <c r="AB28" s="590"/>
      <c r="AC28" s="590"/>
      <c r="AI28" s="586"/>
      <c r="AJ28" s="586"/>
    </row>
    <row r="29" spans="1:36" ht="15" customHeight="1">
      <c r="A29" s="1207"/>
      <c r="B29" s="1207"/>
      <c r="C29" s="1207"/>
      <c r="D29" s="1207"/>
      <c r="E29" s="1207"/>
      <c r="F29" s="886"/>
      <c r="G29" s="886"/>
      <c r="H29" s="884"/>
      <c r="I29" s="1207"/>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7"/>
      <c r="B30" s="1207"/>
      <c r="C30" s="1207"/>
      <c r="D30" s="1207"/>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7"/>
      <c r="B31" s="1207"/>
      <c r="C31" s="1207"/>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7"/>
      <c r="B32" s="1207"/>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7"/>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4"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4"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2:23" ht="105.75" customHeight="1">
      <c r="L36" s="1">
        <v>1</v>
      </c>
      <c r="M36" s="1200" t="s">
        <v>634</v>
      </c>
      <c r="N36" s="1200"/>
      <c r="O36" s="1200"/>
      <c r="P36" s="1200"/>
      <c r="Q36" s="1200"/>
      <c r="R36" s="1200"/>
      <c r="S36" s="1200"/>
      <c r="T36" s="1200"/>
      <c r="U36" s="1200"/>
      <c r="V36" s="1200"/>
      <c r="W36" s="1200"/>
    </row>
  </sheetData>
  <sheetProtection password="FA9C" sheet="1" objects="1" scenarios="1" formatColumns="0" formatRows="0"/>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JS20:JS27 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dataValidation allowBlank="1" showInputMessage="1" showErrorMessage="1" prompt="Для выбора выполните двойной щелчок левой клавиши мыши по соответствующей ячейке." sqref="O7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dataValidation allowBlank="1" showInputMessage="1" showErrorMessage="1" prompt="Для выбора выполните двойной щелчок левой клавиши мыши по соответствующей ячейке." sqref="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dataValidation allowBlank="1" showInputMessage="1" showErrorMessage="1" prompt="Для выбора выполните двойной щелчок левой клавиши мыши по соответствующей ячейке." sqref="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dataValidation allowBlank="1" sqref="L983068:W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e8e508e-faaf-453f-84b2-03e558455201}">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808" hidden="1" customWidth="1"/>
    <col min="2" max="4" width="3.71428571428571" style="809" hidden="1" customWidth="1"/>
    <col min="5" max="5" width="3.71428571428571" style="810" customWidth="1"/>
    <col min="6" max="6" width="9.71428571428571" style="800" customWidth="1"/>
    <col min="7" max="7" width="37.7142857142857" style="800" customWidth="1"/>
    <col min="8" max="8" width="66.8571428571429" style="800" customWidth="1"/>
    <col min="9" max="9" width="115.714285714286" style="800" customWidth="1"/>
    <col min="10" max="11" width="10.5714285714286" style="809"/>
    <col min="12" max="12" width="11.1428571428571" style="809" customWidth="1"/>
    <col min="13" max="20" width="10.5714285714286" style="809"/>
    <col min="21" max="16384" width="10.5714285714286" style="800"/>
  </cols>
  <sheetData>
    <row r="1" spans="1:1" ht="3" customHeight="1">
      <c r="A1" s="808" t="s">
        <v>50</v>
      </c>
    </row>
    <row r="2" spans="6:9" ht="22.5">
      <c r="F2" s="1201" t="s">
        <v>492</v>
      </c>
      <c r="G2" s="1202"/>
      <c r="H2" s="1203"/>
      <c r="I2" s="807"/>
    </row>
    <row r="3" ht="3" customHeight="1"/>
    <row r="4" spans="1:20" s="571" customFormat="1" ht="11.25">
      <c r="A4" s="772"/>
      <c r="B4" s="772"/>
      <c r="C4" s="772"/>
      <c r="D4" s="772"/>
      <c r="F4" s="1159" t="s">
        <v>454</v>
      </c>
      <c r="G4" s="1159"/>
      <c r="H4" s="1159"/>
      <c r="I4" s="1204"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4"/>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493</v>
      </c>
      <c r="H7" s="806" t="str">
        <f>IF(dateCh="","",dateCh)</f>
        <v>26.12.2018</v>
      </c>
      <c r="I7" s="817" t="s">
        <v>494</v>
      </c>
      <c r="J7" s="616"/>
      <c r="K7" s="772"/>
      <c r="L7" s="772"/>
      <c r="M7" s="772"/>
      <c r="N7" s="772"/>
      <c r="O7" s="772"/>
      <c r="P7" s="772"/>
      <c r="Q7" s="772"/>
      <c r="R7" s="772"/>
      <c r="S7" s="772"/>
      <c r="T7" s="772"/>
    </row>
    <row r="8" spans="1:20" s="571" customFormat="1" ht="45">
      <c r="A8" s="1205">
        <v>1</v>
      </c>
      <c r="B8" s="772"/>
      <c r="C8" s="772"/>
      <c r="D8" s="772"/>
      <c r="F8" s="815" t="str">
        <f>"2."&amp;mergeValue(A8)</f>
        <v>2.1</v>
      </c>
      <c r="G8" s="816" t="s">
        <v>495</v>
      </c>
      <c r="H8" s="806"/>
      <c r="I8" s="817" t="s">
        <v>592</v>
      </c>
      <c r="J8" s="616"/>
      <c r="K8" s="772"/>
      <c r="L8" s="772"/>
      <c r="M8" s="772"/>
      <c r="N8" s="772"/>
      <c r="O8" s="772"/>
      <c r="P8" s="772"/>
      <c r="Q8" s="772"/>
      <c r="R8" s="772"/>
      <c r="S8" s="772"/>
      <c r="T8" s="772"/>
    </row>
    <row r="9" spans="1:20" s="571" customFormat="1" ht="22.5">
      <c r="A9" s="1205"/>
      <c r="B9" s="772"/>
      <c r="C9" s="772"/>
      <c r="D9" s="772"/>
      <c r="F9" s="815" t="str">
        <f>"3."&amp;mergeValue(A9)</f>
        <v>3.1</v>
      </c>
      <c r="G9" s="816" t="s">
        <v>496</v>
      </c>
      <c r="H9" s="806"/>
      <c r="I9" s="817" t="s">
        <v>590</v>
      </c>
      <c r="J9" s="616"/>
      <c r="K9" s="772"/>
      <c r="L9" s="772"/>
      <c r="M9" s="772"/>
      <c r="N9" s="772"/>
      <c r="O9" s="772"/>
      <c r="P9" s="772"/>
      <c r="Q9" s="772"/>
      <c r="R9" s="772"/>
      <c r="S9" s="772"/>
      <c r="T9" s="772"/>
    </row>
    <row r="10" spans="1:20" s="571" customFormat="1" ht="22.5">
      <c r="A10" s="1205"/>
      <c r="B10" s="772"/>
      <c r="C10" s="772"/>
      <c r="D10" s="772"/>
      <c r="F10" s="815" t="str">
        <f>"4."&amp;mergeValue(A10)</f>
        <v>4.1</v>
      </c>
      <c r="G10" s="816" t="s">
        <v>497</v>
      </c>
      <c r="H10" s="802" t="s">
        <v>458</v>
      </c>
      <c r="I10" s="817"/>
      <c r="J10" s="616"/>
      <c r="K10" s="772"/>
      <c r="L10" s="772"/>
      <c r="M10" s="772"/>
      <c r="N10" s="772"/>
      <c r="O10" s="772"/>
      <c r="P10" s="772"/>
      <c r="Q10" s="772"/>
      <c r="R10" s="772"/>
      <c r="S10" s="772"/>
      <c r="T10" s="772"/>
    </row>
    <row r="11" spans="1:20" s="571" customFormat="1" ht="18.75">
      <c r="A11" s="1205"/>
      <c r="B11" s="1205">
        <v>1</v>
      </c>
      <c r="C11" s="778"/>
      <c r="D11" s="778"/>
      <c r="F11" s="815" t="str">
        <f>"4."&amp;mergeValue(A11)&amp;"."&amp;mergeValue(B11)</f>
        <v>4.1.1</v>
      </c>
      <c r="G11" s="831" t="s">
        <v>594</v>
      </c>
      <c r="H11" s="806" t="str">
        <f>IF(region_name="","",region_name)</f>
        <v>Республика Татарстан</v>
      </c>
      <c r="I11" s="817" t="s">
        <v>500</v>
      </c>
      <c r="J11" s="616"/>
      <c r="K11" s="772"/>
      <c r="L11" s="772"/>
      <c r="M11" s="772"/>
      <c r="N11" s="772"/>
      <c r="O11" s="772"/>
      <c r="P11" s="772"/>
      <c r="Q11" s="772"/>
      <c r="R11" s="772"/>
      <c r="S11" s="772"/>
      <c r="T11" s="772"/>
    </row>
    <row r="12" spans="1:20" s="571" customFormat="1" ht="22.5">
      <c r="A12" s="1205"/>
      <c r="B12" s="1205"/>
      <c r="C12" s="1205">
        <v>1</v>
      </c>
      <c r="D12" s="778"/>
      <c r="F12" s="815" t="str">
        <f>"4."&amp;mergeValue(A12)&amp;"."&amp;mergeValue(B12)&amp;"."&amp;mergeValue(C12)</f>
        <v>4.1.1.1</v>
      </c>
      <c r="G12" s="818" t="s">
        <v>498</v>
      </c>
      <c r="H12" s="806"/>
      <c r="I12" s="817" t="s">
        <v>501</v>
      </c>
      <c r="J12" s="616"/>
      <c r="K12" s="772"/>
      <c r="L12" s="772"/>
      <c r="M12" s="772"/>
      <c r="N12" s="772"/>
      <c r="O12" s="772"/>
      <c r="P12" s="772"/>
      <c r="Q12" s="772"/>
      <c r="R12" s="772"/>
      <c r="S12" s="772"/>
      <c r="T12" s="772"/>
    </row>
    <row r="13" spans="1:20" s="571" customFormat="1" ht="39" customHeight="1">
      <c r="A13" s="1205"/>
      <c r="B13" s="1205"/>
      <c r="C13" s="1205"/>
      <c r="D13" s="778">
        <v>1</v>
      </c>
      <c r="F13" s="815" t="str">
        <f>"4."&amp;mergeValue(A13)&amp;"."&amp;mergeValue(B13)&amp;"."&amp;mergeValue(C13)&amp;"."&amp;mergeValue(D13)</f>
        <v>4.1.1.1.1</v>
      </c>
      <c r="G13" s="819" t="s">
        <v>499</v>
      </c>
      <c r="H13" s="806"/>
      <c r="I13" s="1206" t="s">
        <v>593</v>
      </c>
      <c r="J13" s="616"/>
      <c r="K13" s="772"/>
      <c r="L13" s="772"/>
      <c r="M13" s="772"/>
      <c r="N13" s="772"/>
      <c r="O13" s="772"/>
      <c r="P13" s="772"/>
      <c r="Q13" s="772"/>
      <c r="R13" s="772"/>
      <c r="S13" s="772"/>
      <c r="T13" s="772"/>
    </row>
    <row r="14" spans="1:20" s="571" customFormat="1" ht="18.75">
      <c r="A14" s="1205"/>
      <c r="B14" s="1205"/>
      <c r="C14" s="1205"/>
      <c r="D14" s="778"/>
      <c r="F14" s="820"/>
      <c r="G14" s="760" t="s">
        <v>4</v>
      </c>
      <c r="H14" s="625"/>
      <c r="I14" s="1206"/>
      <c r="J14" s="616"/>
      <c r="K14" s="772"/>
      <c r="L14" s="772"/>
      <c r="M14" s="772"/>
      <c r="N14" s="772"/>
      <c r="O14" s="772"/>
      <c r="P14" s="772"/>
      <c r="Q14" s="772"/>
      <c r="R14" s="772"/>
      <c r="S14" s="772"/>
      <c r="T14" s="772"/>
    </row>
    <row r="15" spans="1:20" s="571" customFormat="1" ht="18.75">
      <c r="A15" s="1205"/>
      <c r="B15" s="1205"/>
      <c r="C15" s="778"/>
      <c r="D15" s="778"/>
      <c r="F15" s="635"/>
      <c r="G15" s="578" t="s">
        <v>403</v>
      </c>
      <c r="H15" s="636"/>
      <c r="I15" s="637"/>
      <c r="J15" s="616"/>
      <c r="K15" s="772"/>
      <c r="L15" s="772"/>
      <c r="M15" s="772"/>
      <c r="N15" s="772"/>
      <c r="O15" s="772"/>
      <c r="P15" s="772"/>
      <c r="Q15" s="772"/>
      <c r="R15" s="772"/>
      <c r="S15" s="772"/>
      <c r="T15" s="772"/>
    </row>
    <row r="16" spans="1:20" s="571" customFormat="1" ht="18.75">
      <c r="A16" s="1205"/>
      <c r="B16" s="772"/>
      <c r="C16" s="772"/>
      <c r="D16" s="772"/>
      <c r="F16" s="820"/>
      <c r="G16" s="734" t="s">
        <v>507</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506</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595</v>
      </c>
      <c r="H19" s="1200"/>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6fef0cf-d55e-4a19-94d1-8387099e0ee2}">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809" hidden="1" customWidth="1"/>
    <col min="7" max="8" width="9.14285714285714" style="808" hidden="1" customWidth="1"/>
    <col min="9" max="9" width="3.71428571428571" style="688" customWidth="1"/>
    <col min="10" max="11" width="3.71428571428571" style="810" customWidth="1"/>
    <col min="12" max="12" width="12.7142857142857" style="800" customWidth="1"/>
    <col min="13" max="13" width="44.7142857142857" style="800" customWidth="1"/>
    <col min="14" max="14" width="1.71428571428571" style="800" hidden="1" customWidth="1"/>
    <col min="15" max="17" width="23.7142857142857" style="800" hidden="1" customWidth="1"/>
    <col min="18" max="18" width="11.7142857142857" style="800" customWidth="1"/>
    <col min="19" max="19" width="3.71428571428571" style="800" customWidth="1"/>
    <col min="20" max="20" width="11.7142857142857" style="800" customWidth="1"/>
    <col min="21" max="21" width="8.57142857142857" style="800" hidden="1" customWidth="1"/>
    <col min="22" max="22" width="4.71428571428571" style="800" customWidth="1"/>
    <col min="23" max="23" width="115.714285714286" style="800" customWidth="1"/>
    <col min="24" max="25" width="10.5714285714286" style="809"/>
    <col min="26" max="26" width="11.1428571428571" style="809" customWidth="1"/>
    <col min="27" max="34" width="10.5714285714286" style="809"/>
    <col min="35" max="256" width="10.5714285714286" style="800"/>
    <col min="257" max="264" width="0" style="800" hidden="1" customWidth="1"/>
    <col min="265" max="265" width="3.71428571428571" style="800" customWidth="1"/>
    <col min="266" max="266" width="3.85714285714286" style="800" customWidth="1"/>
    <col min="267" max="267" width="3.71428571428571" style="800" customWidth="1"/>
    <col min="268" max="268" width="12.7142857142857" style="800" customWidth="1"/>
    <col min="269" max="269" width="52.7142857142857" style="800" customWidth="1"/>
    <col min="270" max="273" width="0" style="800" hidden="1" customWidth="1"/>
    <col min="274" max="274" width="12.2857142857143" style="800" customWidth="1"/>
    <col min="275" max="275" width="6.42857142857143" style="800" customWidth="1"/>
    <col min="276" max="276" width="12.2857142857143" style="800" customWidth="1"/>
    <col min="277" max="277" width="0" style="800" hidden="1" customWidth="1"/>
    <col min="278" max="278" width="3.71428571428571" style="800" customWidth="1"/>
    <col min="279" max="279" width="11.1428571428571" style="800" customWidth="1"/>
    <col min="280" max="281" width="10.5714285714286" style="800"/>
    <col min="282" max="282" width="11.1428571428571" style="800" customWidth="1"/>
    <col min="283" max="512" width="10.5714285714286" style="800"/>
    <col min="513" max="520" width="0" style="800" hidden="1" customWidth="1"/>
    <col min="521" max="521" width="3.71428571428571" style="800" customWidth="1"/>
    <col min="522" max="522" width="3.85714285714286" style="800" customWidth="1"/>
    <col min="523" max="523" width="3.71428571428571" style="800" customWidth="1"/>
    <col min="524" max="524" width="12.7142857142857" style="800" customWidth="1"/>
    <col min="525" max="525" width="52.7142857142857" style="800" customWidth="1"/>
    <col min="526" max="529" width="0" style="800" hidden="1" customWidth="1"/>
    <col min="530" max="530" width="12.2857142857143" style="800" customWidth="1"/>
    <col min="531" max="531" width="6.42857142857143" style="800" customWidth="1"/>
    <col min="532" max="532" width="12.2857142857143" style="800" customWidth="1"/>
    <col min="533" max="533" width="0" style="800" hidden="1" customWidth="1"/>
    <col min="534" max="534" width="3.71428571428571" style="800" customWidth="1"/>
    <col min="535" max="535" width="11.1428571428571" style="800" customWidth="1"/>
    <col min="536" max="537" width="10.5714285714286" style="800"/>
    <col min="538" max="538" width="11.1428571428571" style="800" customWidth="1"/>
    <col min="539" max="768" width="10.5714285714286" style="800"/>
    <col min="769" max="776" width="0" style="800" hidden="1" customWidth="1"/>
    <col min="777" max="777" width="3.71428571428571" style="800" customWidth="1"/>
    <col min="778" max="778" width="3.85714285714286" style="800" customWidth="1"/>
    <col min="779" max="779" width="3.71428571428571" style="800" customWidth="1"/>
    <col min="780" max="780" width="12.7142857142857" style="800" customWidth="1"/>
    <col min="781" max="781" width="52.7142857142857" style="800" customWidth="1"/>
    <col min="782" max="785" width="0" style="800" hidden="1" customWidth="1"/>
    <col min="786" max="786" width="12.2857142857143" style="800" customWidth="1"/>
    <col min="787" max="787" width="6.42857142857143" style="800" customWidth="1"/>
    <col min="788" max="788" width="12.2857142857143" style="800" customWidth="1"/>
    <col min="789" max="789" width="0" style="800" hidden="1" customWidth="1"/>
    <col min="790" max="790" width="3.71428571428571" style="800" customWidth="1"/>
    <col min="791" max="791" width="11.1428571428571" style="800" customWidth="1"/>
    <col min="792" max="793" width="10.5714285714286" style="800"/>
    <col min="794" max="794" width="11.1428571428571" style="800" customWidth="1"/>
    <col min="795" max="1024" width="10.5714285714286" style="800"/>
    <col min="1025" max="1032" width="0" style="800" hidden="1" customWidth="1"/>
    <col min="1033" max="1033" width="3.71428571428571" style="800" customWidth="1"/>
    <col min="1034" max="1034" width="3.85714285714286" style="800" customWidth="1"/>
    <col min="1035" max="1035" width="3.71428571428571" style="800" customWidth="1"/>
    <col min="1036" max="1036" width="12.7142857142857" style="800" customWidth="1"/>
    <col min="1037" max="1037" width="52.7142857142857" style="800" customWidth="1"/>
    <col min="1038" max="1041" width="0" style="800" hidden="1" customWidth="1"/>
    <col min="1042" max="1042" width="12.2857142857143" style="800" customWidth="1"/>
    <col min="1043" max="1043" width="6.42857142857143" style="800" customWidth="1"/>
    <col min="1044" max="1044" width="12.2857142857143" style="800" customWidth="1"/>
    <col min="1045" max="1045" width="0" style="800" hidden="1" customWidth="1"/>
    <col min="1046" max="1046" width="3.71428571428571" style="800" customWidth="1"/>
    <col min="1047" max="1047" width="11.1428571428571" style="800" customWidth="1"/>
    <col min="1048" max="1049" width="10.5714285714286" style="800"/>
    <col min="1050" max="1050" width="11.1428571428571" style="800" customWidth="1"/>
    <col min="1051" max="1280" width="10.5714285714286" style="800"/>
    <col min="1281" max="1288" width="0" style="800" hidden="1" customWidth="1"/>
    <col min="1289" max="1289" width="3.71428571428571" style="800" customWidth="1"/>
    <col min="1290" max="1290" width="3.85714285714286" style="800" customWidth="1"/>
    <col min="1291" max="1291" width="3.71428571428571" style="800" customWidth="1"/>
    <col min="1292" max="1292" width="12.7142857142857" style="800" customWidth="1"/>
    <col min="1293" max="1293" width="52.7142857142857" style="800" customWidth="1"/>
    <col min="1294" max="1297" width="0" style="800" hidden="1" customWidth="1"/>
    <col min="1298" max="1298" width="12.2857142857143" style="800" customWidth="1"/>
    <col min="1299" max="1299" width="6.42857142857143" style="800" customWidth="1"/>
    <col min="1300" max="1300" width="12.2857142857143" style="800" customWidth="1"/>
    <col min="1301" max="1301" width="0" style="800" hidden="1" customWidth="1"/>
    <col min="1302" max="1302" width="3.71428571428571" style="800" customWidth="1"/>
    <col min="1303" max="1303" width="11.1428571428571" style="800" customWidth="1"/>
    <col min="1304" max="1305" width="10.5714285714286" style="800"/>
    <col min="1306" max="1306" width="11.1428571428571" style="800" customWidth="1"/>
    <col min="1307" max="1536" width="10.5714285714286" style="800"/>
    <col min="1537" max="1544" width="0" style="800" hidden="1" customWidth="1"/>
    <col min="1545" max="1545" width="3.71428571428571" style="800" customWidth="1"/>
    <col min="1546" max="1546" width="3.85714285714286" style="800" customWidth="1"/>
    <col min="1547" max="1547" width="3.71428571428571" style="800" customWidth="1"/>
    <col min="1548" max="1548" width="12.7142857142857" style="800" customWidth="1"/>
    <col min="1549" max="1549" width="52.7142857142857" style="800" customWidth="1"/>
    <col min="1550" max="1553" width="0" style="800" hidden="1" customWidth="1"/>
    <col min="1554" max="1554" width="12.2857142857143" style="800" customWidth="1"/>
    <col min="1555" max="1555" width="6.42857142857143" style="800" customWidth="1"/>
    <col min="1556" max="1556" width="12.2857142857143" style="800" customWidth="1"/>
    <col min="1557" max="1557" width="0" style="800" hidden="1" customWidth="1"/>
    <col min="1558" max="1558" width="3.71428571428571" style="800" customWidth="1"/>
    <col min="1559" max="1559" width="11.1428571428571" style="800" customWidth="1"/>
    <col min="1560" max="1561" width="10.5714285714286" style="800"/>
    <col min="1562" max="1562" width="11.1428571428571" style="800" customWidth="1"/>
    <col min="1563" max="1792" width="10.5714285714286" style="800"/>
    <col min="1793" max="1800" width="0" style="800" hidden="1" customWidth="1"/>
    <col min="1801" max="1801" width="3.71428571428571" style="800" customWidth="1"/>
    <col min="1802" max="1802" width="3.85714285714286" style="800" customWidth="1"/>
    <col min="1803" max="1803" width="3.71428571428571" style="800" customWidth="1"/>
    <col min="1804" max="1804" width="12.7142857142857" style="800" customWidth="1"/>
    <col min="1805" max="1805" width="52.7142857142857" style="800" customWidth="1"/>
    <col min="1806" max="1809" width="0" style="800" hidden="1" customWidth="1"/>
    <col min="1810" max="1810" width="12.2857142857143" style="800" customWidth="1"/>
    <col min="1811" max="1811" width="6.42857142857143" style="800" customWidth="1"/>
    <col min="1812" max="1812" width="12.2857142857143" style="800" customWidth="1"/>
    <col min="1813" max="1813" width="0" style="800" hidden="1" customWidth="1"/>
    <col min="1814" max="1814" width="3.71428571428571" style="800" customWidth="1"/>
    <col min="1815" max="1815" width="11.1428571428571" style="800" customWidth="1"/>
    <col min="1816" max="1817" width="10.5714285714286" style="800"/>
    <col min="1818" max="1818" width="11.1428571428571" style="800" customWidth="1"/>
    <col min="1819" max="2048" width="10.5714285714286" style="800"/>
    <col min="2049" max="2056" width="0" style="800" hidden="1" customWidth="1"/>
    <col min="2057" max="2057" width="3.71428571428571" style="800" customWidth="1"/>
    <col min="2058" max="2058" width="3.85714285714286" style="800" customWidth="1"/>
    <col min="2059" max="2059" width="3.71428571428571" style="800" customWidth="1"/>
    <col min="2060" max="2060" width="12.7142857142857" style="800" customWidth="1"/>
    <col min="2061" max="2061" width="52.7142857142857" style="800" customWidth="1"/>
    <col min="2062" max="2065" width="0" style="800" hidden="1" customWidth="1"/>
    <col min="2066" max="2066" width="12.2857142857143" style="800" customWidth="1"/>
    <col min="2067" max="2067" width="6.42857142857143" style="800" customWidth="1"/>
    <col min="2068" max="2068" width="12.2857142857143" style="800" customWidth="1"/>
    <col min="2069" max="2069" width="0" style="800" hidden="1" customWidth="1"/>
    <col min="2070" max="2070" width="3.71428571428571" style="800" customWidth="1"/>
    <col min="2071" max="2071" width="11.1428571428571" style="800" customWidth="1"/>
    <col min="2072" max="2073" width="10.5714285714286" style="800"/>
    <col min="2074" max="2074" width="11.1428571428571" style="800" customWidth="1"/>
    <col min="2075" max="2304" width="10.5714285714286" style="800"/>
    <col min="2305" max="2312" width="0" style="800" hidden="1" customWidth="1"/>
    <col min="2313" max="2313" width="3.71428571428571" style="800" customWidth="1"/>
    <col min="2314" max="2314" width="3.85714285714286" style="800" customWidth="1"/>
    <col min="2315" max="2315" width="3.71428571428571" style="800" customWidth="1"/>
    <col min="2316" max="2316" width="12.7142857142857" style="800" customWidth="1"/>
    <col min="2317" max="2317" width="52.7142857142857" style="800" customWidth="1"/>
    <col min="2318" max="2321" width="0" style="800" hidden="1" customWidth="1"/>
    <col min="2322" max="2322" width="12.2857142857143" style="800" customWidth="1"/>
    <col min="2323" max="2323" width="6.42857142857143" style="800" customWidth="1"/>
    <col min="2324" max="2324" width="12.2857142857143" style="800" customWidth="1"/>
    <col min="2325" max="2325" width="0" style="800" hidden="1" customWidth="1"/>
    <col min="2326" max="2326" width="3.71428571428571" style="800" customWidth="1"/>
    <col min="2327" max="2327" width="11.1428571428571" style="800" customWidth="1"/>
    <col min="2328" max="2329" width="10.5714285714286" style="800"/>
    <col min="2330" max="2330" width="11.1428571428571" style="800" customWidth="1"/>
    <col min="2331" max="2560" width="10.5714285714286" style="800"/>
    <col min="2561" max="2568" width="0" style="800" hidden="1" customWidth="1"/>
    <col min="2569" max="2569" width="3.71428571428571" style="800" customWidth="1"/>
    <col min="2570" max="2570" width="3.85714285714286" style="800" customWidth="1"/>
    <col min="2571" max="2571" width="3.71428571428571" style="800" customWidth="1"/>
    <col min="2572" max="2572" width="12.7142857142857" style="800" customWidth="1"/>
    <col min="2573" max="2573" width="52.7142857142857" style="800" customWidth="1"/>
    <col min="2574" max="2577" width="0" style="800" hidden="1" customWidth="1"/>
    <col min="2578" max="2578" width="12.2857142857143" style="800" customWidth="1"/>
    <col min="2579" max="2579" width="6.42857142857143" style="800" customWidth="1"/>
    <col min="2580" max="2580" width="12.2857142857143" style="800" customWidth="1"/>
    <col min="2581" max="2581" width="0" style="800" hidden="1" customWidth="1"/>
    <col min="2582" max="2582" width="3.71428571428571" style="800" customWidth="1"/>
    <col min="2583" max="2583" width="11.1428571428571" style="800" customWidth="1"/>
    <col min="2584" max="2585" width="10.5714285714286" style="800"/>
    <col min="2586" max="2586" width="11.1428571428571" style="800" customWidth="1"/>
    <col min="2587" max="2816" width="10.5714285714286" style="800"/>
    <col min="2817" max="2824" width="0" style="800" hidden="1" customWidth="1"/>
    <col min="2825" max="2825" width="3.71428571428571" style="800" customWidth="1"/>
    <col min="2826" max="2826" width="3.85714285714286" style="800" customWidth="1"/>
    <col min="2827" max="2827" width="3.71428571428571" style="800" customWidth="1"/>
    <col min="2828" max="2828" width="12.7142857142857" style="800" customWidth="1"/>
    <col min="2829" max="2829" width="52.7142857142857" style="800" customWidth="1"/>
    <col min="2830" max="2833" width="0" style="800" hidden="1" customWidth="1"/>
    <col min="2834" max="2834" width="12.2857142857143" style="800" customWidth="1"/>
    <col min="2835" max="2835" width="6.42857142857143" style="800" customWidth="1"/>
    <col min="2836" max="2836" width="12.2857142857143" style="800" customWidth="1"/>
    <col min="2837" max="2837" width="0" style="800" hidden="1" customWidth="1"/>
    <col min="2838" max="2838" width="3.71428571428571" style="800" customWidth="1"/>
    <col min="2839" max="2839" width="11.1428571428571" style="800" customWidth="1"/>
    <col min="2840" max="2841" width="10.5714285714286" style="800"/>
    <col min="2842" max="2842" width="11.1428571428571" style="800" customWidth="1"/>
    <col min="2843" max="3072" width="10.5714285714286" style="800"/>
    <col min="3073" max="3080" width="0" style="800" hidden="1" customWidth="1"/>
    <col min="3081" max="3081" width="3.71428571428571" style="800" customWidth="1"/>
    <col min="3082" max="3082" width="3.85714285714286" style="800" customWidth="1"/>
    <col min="3083" max="3083" width="3.71428571428571" style="800" customWidth="1"/>
    <col min="3084" max="3084" width="12.7142857142857" style="800" customWidth="1"/>
    <col min="3085" max="3085" width="52.7142857142857" style="800" customWidth="1"/>
    <col min="3086" max="3089" width="0" style="800" hidden="1" customWidth="1"/>
    <col min="3090" max="3090" width="12.2857142857143" style="800" customWidth="1"/>
    <col min="3091" max="3091" width="6.42857142857143" style="800" customWidth="1"/>
    <col min="3092" max="3092" width="12.2857142857143" style="800" customWidth="1"/>
    <col min="3093" max="3093" width="0" style="800" hidden="1" customWidth="1"/>
    <col min="3094" max="3094" width="3.71428571428571" style="800" customWidth="1"/>
    <col min="3095" max="3095" width="11.1428571428571" style="800" customWidth="1"/>
    <col min="3096" max="3097" width="10.5714285714286" style="800"/>
    <col min="3098" max="3098" width="11.1428571428571" style="800" customWidth="1"/>
    <col min="3099" max="3328" width="10.5714285714286" style="800"/>
    <col min="3329" max="3336" width="0" style="800" hidden="1" customWidth="1"/>
    <col min="3337" max="3337" width="3.71428571428571" style="800" customWidth="1"/>
    <col min="3338" max="3338" width="3.85714285714286" style="800" customWidth="1"/>
    <col min="3339" max="3339" width="3.71428571428571" style="800" customWidth="1"/>
    <col min="3340" max="3340" width="12.7142857142857" style="800" customWidth="1"/>
    <col min="3341" max="3341" width="52.7142857142857" style="800" customWidth="1"/>
    <col min="3342" max="3345" width="0" style="800" hidden="1" customWidth="1"/>
    <col min="3346" max="3346" width="12.2857142857143" style="800" customWidth="1"/>
    <col min="3347" max="3347" width="6.42857142857143" style="800" customWidth="1"/>
    <col min="3348" max="3348" width="12.2857142857143" style="800" customWidth="1"/>
    <col min="3349" max="3349" width="0" style="800" hidden="1" customWidth="1"/>
    <col min="3350" max="3350" width="3.71428571428571" style="800" customWidth="1"/>
    <col min="3351" max="3351" width="11.1428571428571" style="800" customWidth="1"/>
    <col min="3352" max="3353" width="10.5714285714286" style="800"/>
    <col min="3354" max="3354" width="11.1428571428571" style="800" customWidth="1"/>
    <col min="3355" max="3584" width="10.5714285714286" style="800"/>
    <col min="3585" max="3592" width="0" style="800" hidden="1" customWidth="1"/>
    <col min="3593" max="3593" width="3.71428571428571" style="800" customWidth="1"/>
    <col min="3594" max="3594" width="3.85714285714286" style="800" customWidth="1"/>
    <col min="3595" max="3595" width="3.71428571428571" style="800" customWidth="1"/>
    <col min="3596" max="3596" width="12.7142857142857" style="800" customWidth="1"/>
    <col min="3597" max="3597" width="52.7142857142857" style="800" customWidth="1"/>
    <col min="3598" max="3601" width="0" style="800" hidden="1" customWidth="1"/>
    <col min="3602" max="3602" width="12.2857142857143" style="800" customWidth="1"/>
    <col min="3603" max="3603" width="6.42857142857143" style="800" customWidth="1"/>
    <col min="3604" max="3604" width="12.2857142857143" style="800" customWidth="1"/>
    <col min="3605" max="3605" width="0" style="800" hidden="1" customWidth="1"/>
    <col min="3606" max="3606" width="3.71428571428571" style="800" customWidth="1"/>
    <col min="3607" max="3607" width="11.1428571428571" style="800" customWidth="1"/>
    <col min="3608" max="3609" width="10.5714285714286" style="800"/>
    <col min="3610" max="3610" width="11.1428571428571" style="800" customWidth="1"/>
    <col min="3611" max="3840" width="10.5714285714286" style="800"/>
    <col min="3841" max="3848" width="0" style="800" hidden="1" customWidth="1"/>
    <col min="3849" max="3849" width="3.71428571428571" style="800" customWidth="1"/>
    <col min="3850" max="3850" width="3.85714285714286" style="800" customWidth="1"/>
    <col min="3851" max="3851" width="3.71428571428571" style="800" customWidth="1"/>
    <col min="3852" max="3852" width="12.7142857142857" style="800" customWidth="1"/>
    <col min="3853" max="3853" width="52.7142857142857" style="800" customWidth="1"/>
    <col min="3854" max="3857" width="0" style="800" hidden="1" customWidth="1"/>
    <col min="3858" max="3858" width="12.2857142857143" style="800" customWidth="1"/>
    <col min="3859" max="3859" width="6.42857142857143" style="800" customWidth="1"/>
    <col min="3860" max="3860" width="12.2857142857143" style="800" customWidth="1"/>
    <col min="3861" max="3861" width="0" style="800" hidden="1" customWidth="1"/>
    <col min="3862" max="3862" width="3.71428571428571" style="800" customWidth="1"/>
    <col min="3863" max="3863" width="11.1428571428571" style="800" customWidth="1"/>
    <col min="3864" max="3865" width="10.5714285714286" style="800"/>
    <col min="3866" max="3866" width="11.1428571428571" style="800" customWidth="1"/>
    <col min="3867" max="4096" width="10.5714285714286" style="800"/>
    <col min="4097" max="4104" width="0" style="800" hidden="1" customWidth="1"/>
    <col min="4105" max="4105" width="3.71428571428571" style="800" customWidth="1"/>
    <col min="4106" max="4106" width="3.85714285714286" style="800" customWidth="1"/>
    <col min="4107" max="4107" width="3.71428571428571" style="800" customWidth="1"/>
    <col min="4108" max="4108" width="12.7142857142857" style="800" customWidth="1"/>
    <col min="4109" max="4109" width="52.7142857142857" style="800" customWidth="1"/>
    <col min="4110" max="4113" width="0" style="800" hidden="1" customWidth="1"/>
    <col min="4114" max="4114" width="12.2857142857143" style="800" customWidth="1"/>
    <col min="4115" max="4115" width="6.42857142857143" style="800" customWidth="1"/>
    <col min="4116" max="4116" width="12.2857142857143" style="800" customWidth="1"/>
    <col min="4117" max="4117" width="0" style="800" hidden="1" customWidth="1"/>
    <col min="4118" max="4118" width="3.71428571428571" style="800" customWidth="1"/>
    <col min="4119" max="4119" width="11.1428571428571" style="800" customWidth="1"/>
    <col min="4120" max="4121" width="10.5714285714286" style="800"/>
    <col min="4122" max="4122" width="11.1428571428571" style="800" customWidth="1"/>
    <col min="4123" max="4352" width="10.5714285714286" style="800"/>
    <col min="4353" max="4360" width="0" style="800" hidden="1" customWidth="1"/>
    <col min="4361" max="4361" width="3.71428571428571" style="800" customWidth="1"/>
    <col min="4362" max="4362" width="3.85714285714286" style="800" customWidth="1"/>
    <col min="4363" max="4363" width="3.71428571428571" style="800" customWidth="1"/>
    <col min="4364" max="4364" width="12.7142857142857" style="800" customWidth="1"/>
    <col min="4365" max="4365" width="52.7142857142857" style="800" customWidth="1"/>
    <col min="4366" max="4369" width="0" style="800" hidden="1" customWidth="1"/>
    <col min="4370" max="4370" width="12.2857142857143" style="800" customWidth="1"/>
    <col min="4371" max="4371" width="6.42857142857143" style="800" customWidth="1"/>
    <col min="4372" max="4372" width="12.2857142857143" style="800" customWidth="1"/>
    <col min="4373" max="4373" width="0" style="800" hidden="1" customWidth="1"/>
    <col min="4374" max="4374" width="3.71428571428571" style="800" customWidth="1"/>
    <col min="4375" max="4375" width="11.1428571428571" style="800" customWidth="1"/>
    <col min="4376" max="4377" width="10.5714285714286" style="800"/>
    <col min="4378" max="4378" width="11.1428571428571" style="800" customWidth="1"/>
    <col min="4379" max="4608" width="10.5714285714286" style="800"/>
    <col min="4609" max="4616" width="0" style="800" hidden="1" customWidth="1"/>
    <col min="4617" max="4617" width="3.71428571428571" style="800" customWidth="1"/>
    <col min="4618" max="4618" width="3.85714285714286" style="800" customWidth="1"/>
    <col min="4619" max="4619" width="3.71428571428571" style="800" customWidth="1"/>
    <col min="4620" max="4620" width="12.7142857142857" style="800" customWidth="1"/>
    <col min="4621" max="4621" width="52.7142857142857" style="800" customWidth="1"/>
    <col min="4622" max="4625" width="0" style="800" hidden="1" customWidth="1"/>
    <col min="4626" max="4626" width="12.2857142857143" style="800" customWidth="1"/>
    <col min="4627" max="4627" width="6.42857142857143" style="800" customWidth="1"/>
    <col min="4628" max="4628" width="12.2857142857143" style="800" customWidth="1"/>
    <col min="4629" max="4629" width="0" style="800" hidden="1" customWidth="1"/>
    <col min="4630" max="4630" width="3.71428571428571" style="800" customWidth="1"/>
    <col min="4631" max="4631" width="11.1428571428571" style="800" customWidth="1"/>
    <col min="4632" max="4633" width="10.5714285714286" style="800"/>
    <col min="4634" max="4634" width="11.1428571428571" style="800" customWidth="1"/>
    <col min="4635" max="4864" width="10.5714285714286" style="800"/>
    <col min="4865" max="4872" width="0" style="800" hidden="1" customWidth="1"/>
    <col min="4873" max="4873" width="3.71428571428571" style="800" customWidth="1"/>
    <col min="4874" max="4874" width="3.85714285714286" style="800" customWidth="1"/>
    <col min="4875" max="4875" width="3.71428571428571" style="800" customWidth="1"/>
    <col min="4876" max="4876" width="12.7142857142857" style="800" customWidth="1"/>
    <col min="4877" max="4877" width="52.7142857142857" style="800" customWidth="1"/>
    <col min="4878" max="4881" width="0" style="800" hidden="1" customWidth="1"/>
    <col min="4882" max="4882" width="12.2857142857143" style="800" customWidth="1"/>
    <col min="4883" max="4883" width="6.42857142857143" style="800" customWidth="1"/>
    <col min="4884" max="4884" width="12.2857142857143" style="800" customWidth="1"/>
    <col min="4885" max="4885" width="0" style="800" hidden="1" customWidth="1"/>
    <col min="4886" max="4886" width="3.71428571428571" style="800" customWidth="1"/>
    <col min="4887" max="4887" width="11.1428571428571" style="800" customWidth="1"/>
    <col min="4888" max="4889" width="10.5714285714286" style="800"/>
    <col min="4890" max="4890" width="11.1428571428571" style="800" customWidth="1"/>
    <col min="4891" max="5120" width="10.5714285714286" style="800"/>
    <col min="5121" max="5128" width="0" style="800" hidden="1" customWidth="1"/>
    <col min="5129" max="5129" width="3.71428571428571" style="800" customWidth="1"/>
    <col min="5130" max="5130" width="3.85714285714286" style="800" customWidth="1"/>
    <col min="5131" max="5131" width="3.71428571428571" style="800" customWidth="1"/>
    <col min="5132" max="5132" width="12.7142857142857" style="800" customWidth="1"/>
    <col min="5133" max="5133" width="52.7142857142857" style="800" customWidth="1"/>
    <col min="5134" max="5137" width="0" style="800" hidden="1" customWidth="1"/>
    <col min="5138" max="5138" width="12.2857142857143" style="800" customWidth="1"/>
    <col min="5139" max="5139" width="6.42857142857143" style="800" customWidth="1"/>
    <col min="5140" max="5140" width="12.2857142857143" style="800" customWidth="1"/>
    <col min="5141" max="5141" width="0" style="800" hidden="1" customWidth="1"/>
    <col min="5142" max="5142" width="3.71428571428571" style="800" customWidth="1"/>
    <col min="5143" max="5143" width="11.1428571428571" style="800" customWidth="1"/>
    <col min="5144" max="5145" width="10.5714285714286" style="800"/>
    <col min="5146" max="5146" width="11.1428571428571" style="800" customWidth="1"/>
    <col min="5147" max="5376" width="10.5714285714286" style="800"/>
    <col min="5377" max="5384" width="0" style="800" hidden="1" customWidth="1"/>
    <col min="5385" max="5385" width="3.71428571428571" style="800" customWidth="1"/>
    <col min="5386" max="5386" width="3.85714285714286" style="800" customWidth="1"/>
    <col min="5387" max="5387" width="3.71428571428571" style="800" customWidth="1"/>
    <col min="5388" max="5388" width="12.7142857142857" style="800" customWidth="1"/>
    <col min="5389" max="5389" width="52.7142857142857" style="800" customWidth="1"/>
    <col min="5390" max="5393" width="0" style="800" hidden="1" customWidth="1"/>
    <col min="5394" max="5394" width="12.2857142857143" style="800" customWidth="1"/>
    <col min="5395" max="5395" width="6.42857142857143" style="800" customWidth="1"/>
    <col min="5396" max="5396" width="12.2857142857143" style="800" customWidth="1"/>
    <col min="5397" max="5397" width="0" style="800" hidden="1" customWidth="1"/>
    <col min="5398" max="5398" width="3.71428571428571" style="800" customWidth="1"/>
    <col min="5399" max="5399" width="11.1428571428571" style="800" customWidth="1"/>
    <col min="5400" max="5401" width="10.5714285714286" style="800"/>
    <col min="5402" max="5402" width="11.1428571428571" style="800" customWidth="1"/>
    <col min="5403" max="5632" width="10.5714285714286" style="800"/>
    <col min="5633" max="5640" width="0" style="800" hidden="1" customWidth="1"/>
    <col min="5641" max="5641" width="3.71428571428571" style="800" customWidth="1"/>
    <col min="5642" max="5642" width="3.85714285714286" style="800" customWidth="1"/>
    <col min="5643" max="5643" width="3.71428571428571" style="800" customWidth="1"/>
    <col min="5644" max="5644" width="12.7142857142857" style="800" customWidth="1"/>
    <col min="5645" max="5645" width="52.7142857142857" style="800" customWidth="1"/>
    <col min="5646" max="5649" width="0" style="800" hidden="1" customWidth="1"/>
    <col min="5650" max="5650" width="12.2857142857143" style="800" customWidth="1"/>
    <col min="5651" max="5651" width="6.42857142857143" style="800" customWidth="1"/>
    <col min="5652" max="5652" width="12.2857142857143" style="800" customWidth="1"/>
    <col min="5653" max="5653" width="0" style="800" hidden="1" customWidth="1"/>
    <col min="5654" max="5654" width="3.71428571428571" style="800" customWidth="1"/>
    <col min="5655" max="5655" width="11.1428571428571" style="800" customWidth="1"/>
    <col min="5656" max="5657" width="10.5714285714286" style="800"/>
    <col min="5658" max="5658" width="11.1428571428571" style="800" customWidth="1"/>
    <col min="5659" max="5888" width="10.5714285714286" style="800"/>
    <col min="5889" max="5896" width="0" style="800" hidden="1" customWidth="1"/>
    <col min="5897" max="5897" width="3.71428571428571" style="800" customWidth="1"/>
    <col min="5898" max="5898" width="3.85714285714286" style="800" customWidth="1"/>
    <col min="5899" max="5899" width="3.71428571428571" style="800" customWidth="1"/>
    <col min="5900" max="5900" width="12.7142857142857" style="800" customWidth="1"/>
    <col min="5901" max="5901" width="52.7142857142857" style="800" customWidth="1"/>
    <col min="5902" max="5905" width="0" style="800" hidden="1" customWidth="1"/>
    <col min="5906" max="5906" width="12.2857142857143" style="800" customWidth="1"/>
    <col min="5907" max="5907" width="6.42857142857143" style="800" customWidth="1"/>
    <col min="5908" max="5908" width="12.2857142857143" style="800" customWidth="1"/>
    <col min="5909" max="5909" width="0" style="800" hidden="1" customWidth="1"/>
    <col min="5910" max="5910" width="3.71428571428571" style="800" customWidth="1"/>
    <col min="5911" max="5911" width="11.1428571428571" style="800" customWidth="1"/>
    <col min="5912" max="5913" width="10.5714285714286" style="800"/>
    <col min="5914" max="5914" width="11.1428571428571" style="800" customWidth="1"/>
    <col min="5915" max="6144" width="10.5714285714286" style="800"/>
    <col min="6145" max="6152" width="0" style="800" hidden="1" customWidth="1"/>
    <col min="6153" max="6153" width="3.71428571428571" style="800" customWidth="1"/>
    <col min="6154" max="6154" width="3.85714285714286" style="800" customWidth="1"/>
    <col min="6155" max="6155" width="3.71428571428571" style="800" customWidth="1"/>
    <col min="6156" max="6156" width="12.7142857142857" style="800" customWidth="1"/>
    <col min="6157" max="6157" width="52.7142857142857" style="800" customWidth="1"/>
    <col min="6158" max="6161" width="0" style="800" hidden="1" customWidth="1"/>
    <col min="6162" max="6162" width="12.2857142857143" style="800" customWidth="1"/>
    <col min="6163" max="6163" width="6.42857142857143" style="800" customWidth="1"/>
    <col min="6164" max="6164" width="12.2857142857143" style="800" customWidth="1"/>
    <col min="6165" max="6165" width="0" style="800" hidden="1" customWidth="1"/>
    <col min="6166" max="6166" width="3.71428571428571" style="800" customWidth="1"/>
    <col min="6167" max="6167" width="11.1428571428571" style="800" customWidth="1"/>
    <col min="6168" max="6169" width="10.5714285714286" style="800"/>
    <col min="6170" max="6170" width="11.1428571428571" style="800" customWidth="1"/>
    <col min="6171" max="6400" width="10.5714285714286" style="800"/>
    <col min="6401" max="6408" width="0" style="800" hidden="1" customWidth="1"/>
    <col min="6409" max="6409" width="3.71428571428571" style="800" customWidth="1"/>
    <col min="6410" max="6410" width="3.85714285714286" style="800" customWidth="1"/>
    <col min="6411" max="6411" width="3.71428571428571" style="800" customWidth="1"/>
    <col min="6412" max="6412" width="12.7142857142857" style="800" customWidth="1"/>
    <col min="6413" max="6413" width="52.7142857142857" style="800" customWidth="1"/>
    <col min="6414" max="6417" width="0" style="800" hidden="1" customWidth="1"/>
    <col min="6418" max="6418" width="12.2857142857143" style="800" customWidth="1"/>
    <col min="6419" max="6419" width="6.42857142857143" style="800" customWidth="1"/>
    <col min="6420" max="6420" width="12.2857142857143" style="800" customWidth="1"/>
    <col min="6421" max="6421" width="0" style="800" hidden="1" customWidth="1"/>
    <col min="6422" max="6422" width="3.71428571428571" style="800" customWidth="1"/>
    <col min="6423" max="6423" width="11.1428571428571" style="800" customWidth="1"/>
    <col min="6424" max="6425" width="10.5714285714286" style="800"/>
    <col min="6426" max="6426" width="11.1428571428571" style="800" customWidth="1"/>
    <col min="6427" max="6656" width="10.5714285714286" style="800"/>
    <col min="6657" max="6664" width="0" style="800" hidden="1" customWidth="1"/>
    <col min="6665" max="6665" width="3.71428571428571" style="800" customWidth="1"/>
    <col min="6666" max="6666" width="3.85714285714286" style="800" customWidth="1"/>
    <col min="6667" max="6667" width="3.71428571428571" style="800" customWidth="1"/>
    <col min="6668" max="6668" width="12.7142857142857" style="800" customWidth="1"/>
    <col min="6669" max="6669" width="52.7142857142857" style="800" customWidth="1"/>
    <col min="6670" max="6673" width="0" style="800" hidden="1" customWidth="1"/>
    <col min="6674" max="6674" width="12.2857142857143" style="800" customWidth="1"/>
    <col min="6675" max="6675" width="6.42857142857143" style="800" customWidth="1"/>
    <col min="6676" max="6676" width="12.2857142857143" style="800" customWidth="1"/>
    <col min="6677" max="6677" width="0" style="800" hidden="1" customWidth="1"/>
    <col min="6678" max="6678" width="3.71428571428571" style="800" customWidth="1"/>
    <col min="6679" max="6679" width="11.1428571428571" style="800" customWidth="1"/>
    <col min="6680" max="6681" width="10.5714285714286" style="800"/>
    <col min="6682" max="6682" width="11.1428571428571" style="800" customWidth="1"/>
    <col min="6683" max="6912" width="10.5714285714286" style="800"/>
    <col min="6913" max="6920" width="0" style="800" hidden="1" customWidth="1"/>
    <col min="6921" max="6921" width="3.71428571428571" style="800" customWidth="1"/>
    <col min="6922" max="6922" width="3.85714285714286" style="800" customWidth="1"/>
    <col min="6923" max="6923" width="3.71428571428571" style="800" customWidth="1"/>
    <col min="6924" max="6924" width="12.7142857142857" style="800" customWidth="1"/>
    <col min="6925" max="6925" width="52.7142857142857" style="800" customWidth="1"/>
    <col min="6926" max="6929" width="0" style="800" hidden="1" customWidth="1"/>
    <col min="6930" max="6930" width="12.2857142857143" style="800" customWidth="1"/>
    <col min="6931" max="6931" width="6.42857142857143" style="800" customWidth="1"/>
    <col min="6932" max="6932" width="12.2857142857143" style="800" customWidth="1"/>
    <col min="6933" max="6933" width="0" style="800" hidden="1" customWidth="1"/>
    <col min="6934" max="6934" width="3.71428571428571" style="800" customWidth="1"/>
    <col min="6935" max="6935" width="11.1428571428571" style="800" customWidth="1"/>
    <col min="6936" max="6937" width="10.5714285714286" style="800"/>
    <col min="6938" max="6938" width="11.1428571428571" style="800" customWidth="1"/>
    <col min="6939" max="7168" width="10.5714285714286" style="800"/>
    <col min="7169" max="7176" width="0" style="800" hidden="1" customWidth="1"/>
    <col min="7177" max="7177" width="3.71428571428571" style="800" customWidth="1"/>
    <col min="7178" max="7178" width="3.85714285714286" style="800" customWidth="1"/>
    <col min="7179" max="7179" width="3.71428571428571" style="800" customWidth="1"/>
    <col min="7180" max="7180" width="12.7142857142857" style="800" customWidth="1"/>
    <col min="7181" max="7181" width="52.7142857142857" style="800" customWidth="1"/>
    <col min="7182" max="7185" width="0" style="800" hidden="1" customWidth="1"/>
    <col min="7186" max="7186" width="12.2857142857143" style="800" customWidth="1"/>
    <col min="7187" max="7187" width="6.42857142857143" style="800" customWidth="1"/>
    <col min="7188" max="7188" width="12.2857142857143" style="800" customWidth="1"/>
    <col min="7189" max="7189" width="0" style="800" hidden="1" customWidth="1"/>
    <col min="7190" max="7190" width="3.71428571428571" style="800" customWidth="1"/>
    <col min="7191" max="7191" width="11.1428571428571" style="800" customWidth="1"/>
    <col min="7192" max="7193" width="10.5714285714286" style="800"/>
    <col min="7194" max="7194" width="11.1428571428571" style="800" customWidth="1"/>
    <col min="7195" max="7424" width="10.5714285714286" style="800"/>
    <col min="7425" max="7432" width="0" style="800" hidden="1" customWidth="1"/>
    <col min="7433" max="7433" width="3.71428571428571" style="800" customWidth="1"/>
    <col min="7434" max="7434" width="3.85714285714286" style="800" customWidth="1"/>
    <col min="7435" max="7435" width="3.71428571428571" style="800" customWidth="1"/>
    <col min="7436" max="7436" width="12.7142857142857" style="800" customWidth="1"/>
    <col min="7437" max="7437" width="52.7142857142857" style="800" customWidth="1"/>
    <col min="7438" max="7441" width="0" style="800" hidden="1" customWidth="1"/>
    <col min="7442" max="7442" width="12.2857142857143" style="800" customWidth="1"/>
    <col min="7443" max="7443" width="6.42857142857143" style="800" customWidth="1"/>
    <col min="7444" max="7444" width="12.2857142857143" style="800" customWidth="1"/>
    <col min="7445" max="7445" width="0" style="800" hidden="1" customWidth="1"/>
    <col min="7446" max="7446" width="3.71428571428571" style="800" customWidth="1"/>
    <col min="7447" max="7447" width="11.1428571428571" style="800" customWidth="1"/>
    <col min="7448" max="7449" width="10.5714285714286" style="800"/>
    <col min="7450" max="7450" width="11.1428571428571" style="800" customWidth="1"/>
    <col min="7451" max="7680" width="10.5714285714286" style="800"/>
    <col min="7681" max="7688" width="0" style="800" hidden="1" customWidth="1"/>
    <col min="7689" max="7689" width="3.71428571428571" style="800" customWidth="1"/>
    <col min="7690" max="7690" width="3.85714285714286" style="800" customWidth="1"/>
    <col min="7691" max="7691" width="3.71428571428571" style="800" customWidth="1"/>
    <col min="7692" max="7692" width="12.7142857142857" style="800" customWidth="1"/>
    <col min="7693" max="7693" width="52.7142857142857" style="800" customWidth="1"/>
    <col min="7694" max="7697" width="0" style="800" hidden="1" customWidth="1"/>
    <col min="7698" max="7698" width="12.2857142857143" style="800" customWidth="1"/>
    <col min="7699" max="7699" width="6.42857142857143" style="800" customWidth="1"/>
    <col min="7700" max="7700" width="12.2857142857143" style="800" customWidth="1"/>
    <col min="7701" max="7701" width="0" style="800" hidden="1" customWidth="1"/>
    <col min="7702" max="7702" width="3.71428571428571" style="800" customWidth="1"/>
    <col min="7703" max="7703" width="11.1428571428571" style="800" customWidth="1"/>
    <col min="7704" max="7705" width="10.5714285714286" style="800"/>
    <col min="7706" max="7706" width="11.1428571428571" style="800" customWidth="1"/>
    <col min="7707" max="7936" width="10.5714285714286" style="800"/>
    <col min="7937" max="7944" width="0" style="800" hidden="1" customWidth="1"/>
    <col min="7945" max="7945" width="3.71428571428571" style="800" customWidth="1"/>
    <col min="7946" max="7946" width="3.85714285714286" style="800" customWidth="1"/>
    <col min="7947" max="7947" width="3.71428571428571" style="800" customWidth="1"/>
    <col min="7948" max="7948" width="12.7142857142857" style="800" customWidth="1"/>
    <col min="7949" max="7949" width="52.7142857142857" style="800" customWidth="1"/>
    <col min="7950" max="7953" width="0" style="800" hidden="1" customWidth="1"/>
    <col min="7954" max="7954" width="12.2857142857143" style="800" customWidth="1"/>
    <col min="7955" max="7955" width="6.42857142857143" style="800" customWidth="1"/>
    <col min="7956" max="7956" width="12.2857142857143" style="800" customWidth="1"/>
    <col min="7957" max="7957" width="0" style="800" hidden="1" customWidth="1"/>
    <col min="7958" max="7958" width="3.71428571428571" style="800" customWidth="1"/>
    <col min="7959" max="7959" width="11.1428571428571" style="800" customWidth="1"/>
    <col min="7960" max="7961" width="10.5714285714286" style="800"/>
    <col min="7962" max="7962" width="11.1428571428571" style="800" customWidth="1"/>
    <col min="7963" max="8192" width="10.5714285714286" style="800"/>
    <col min="8193" max="8200" width="0" style="800" hidden="1" customWidth="1"/>
    <col min="8201" max="8201" width="3.71428571428571" style="800" customWidth="1"/>
    <col min="8202" max="8202" width="3.85714285714286" style="800" customWidth="1"/>
    <col min="8203" max="8203" width="3.71428571428571" style="800" customWidth="1"/>
    <col min="8204" max="8204" width="12.7142857142857" style="800" customWidth="1"/>
    <col min="8205" max="8205" width="52.7142857142857" style="800" customWidth="1"/>
    <col min="8206" max="8209" width="0" style="800" hidden="1" customWidth="1"/>
    <col min="8210" max="8210" width="12.2857142857143" style="800" customWidth="1"/>
    <col min="8211" max="8211" width="6.42857142857143" style="800" customWidth="1"/>
    <col min="8212" max="8212" width="12.2857142857143" style="800" customWidth="1"/>
    <col min="8213" max="8213" width="0" style="800" hidden="1" customWidth="1"/>
    <col min="8214" max="8214" width="3.71428571428571" style="800" customWidth="1"/>
    <col min="8215" max="8215" width="11.1428571428571" style="800" customWidth="1"/>
    <col min="8216" max="8217" width="10.5714285714286" style="800"/>
    <col min="8218" max="8218" width="11.1428571428571" style="800" customWidth="1"/>
    <col min="8219" max="8448" width="10.5714285714286" style="800"/>
    <col min="8449" max="8456" width="0" style="800" hidden="1" customWidth="1"/>
    <col min="8457" max="8457" width="3.71428571428571" style="800" customWidth="1"/>
    <col min="8458" max="8458" width="3.85714285714286" style="800" customWidth="1"/>
    <col min="8459" max="8459" width="3.71428571428571" style="800" customWidth="1"/>
    <col min="8460" max="8460" width="12.7142857142857" style="800" customWidth="1"/>
    <col min="8461" max="8461" width="52.7142857142857" style="800" customWidth="1"/>
    <col min="8462" max="8465" width="0" style="800" hidden="1" customWidth="1"/>
    <col min="8466" max="8466" width="12.2857142857143" style="800" customWidth="1"/>
    <col min="8467" max="8467" width="6.42857142857143" style="800" customWidth="1"/>
    <col min="8468" max="8468" width="12.2857142857143" style="800" customWidth="1"/>
    <col min="8469" max="8469" width="0" style="800" hidden="1" customWidth="1"/>
    <col min="8470" max="8470" width="3.71428571428571" style="800" customWidth="1"/>
    <col min="8471" max="8471" width="11.1428571428571" style="800" customWidth="1"/>
    <col min="8472" max="8473" width="10.5714285714286" style="800"/>
    <col min="8474" max="8474" width="11.1428571428571" style="800" customWidth="1"/>
    <col min="8475" max="8704" width="10.5714285714286" style="800"/>
    <col min="8705" max="8712" width="0" style="800" hidden="1" customWidth="1"/>
    <col min="8713" max="8713" width="3.71428571428571" style="800" customWidth="1"/>
    <col min="8714" max="8714" width="3.85714285714286" style="800" customWidth="1"/>
    <col min="8715" max="8715" width="3.71428571428571" style="800" customWidth="1"/>
    <col min="8716" max="8716" width="12.7142857142857" style="800" customWidth="1"/>
    <col min="8717" max="8717" width="52.7142857142857" style="800" customWidth="1"/>
    <col min="8718" max="8721" width="0" style="800" hidden="1" customWidth="1"/>
    <col min="8722" max="8722" width="12.2857142857143" style="800" customWidth="1"/>
    <col min="8723" max="8723" width="6.42857142857143" style="800" customWidth="1"/>
    <col min="8724" max="8724" width="12.2857142857143" style="800" customWidth="1"/>
    <col min="8725" max="8725" width="0" style="800" hidden="1" customWidth="1"/>
    <col min="8726" max="8726" width="3.71428571428571" style="800" customWidth="1"/>
    <col min="8727" max="8727" width="11.1428571428571" style="800" customWidth="1"/>
    <col min="8728" max="8729" width="10.5714285714286" style="800"/>
    <col min="8730" max="8730" width="11.1428571428571" style="800" customWidth="1"/>
    <col min="8731" max="8960" width="10.5714285714286" style="800"/>
    <col min="8961" max="8968" width="0" style="800" hidden="1" customWidth="1"/>
    <col min="8969" max="8969" width="3.71428571428571" style="800" customWidth="1"/>
    <col min="8970" max="8970" width="3.85714285714286" style="800" customWidth="1"/>
    <col min="8971" max="8971" width="3.71428571428571" style="800" customWidth="1"/>
    <col min="8972" max="8972" width="12.7142857142857" style="800" customWidth="1"/>
    <col min="8973" max="8973" width="52.7142857142857" style="800" customWidth="1"/>
    <col min="8974" max="8977" width="0" style="800" hidden="1" customWidth="1"/>
    <col min="8978" max="8978" width="12.2857142857143" style="800" customWidth="1"/>
    <col min="8979" max="8979" width="6.42857142857143" style="800" customWidth="1"/>
    <col min="8980" max="8980" width="12.2857142857143" style="800" customWidth="1"/>
    <col min="8981" max="8981" width="0" style="800" hidden="1" customWidth="1"/>
    <col min="8982" max="8982" width="3.71428571428571" style="800" customWidth="1"/>
    <col min="8983" max="8983" width="11.1428571428571" style="800" customWidth="1"/>
    <col min="8984" max="8985" width="10.5714285714286" style="800"/>
    <col min="8986" max="8986" width="11.1428571428571" style="800" customWidth="1"/>
    <col min="8987" max="9216" width="10.5714285714286" style="800"/>
    <col min="9217" max="9224" width="0" style="800" hidden="1" customWidth="1"/>
    <col min="9225" max="9225" width="3.71428571428571" style="800" customWidth="1"/>
    <col min="9226" max="9226" width="3.85714285714286" style="800" customWidth="1"/>
    <col min="9227" max="9227" width="3.71428571428571" style="800" customWidth="1"/>
    <col min="9228" max="9228" width="12.7142857142857" style="800" customWidth="1"/>
    <col min="9229" max="9229" width="52.7142857142857" style="800" customWidth="1"/>
    <col min="9230" max="9233" width="0" style="800" hidden="1" customWidth="1"/>
    <col min="9234" max="9234" width="12.2857142857143" style="800" customWidth="1"/>
    <col min="9235" max="9235" width="6.42857142857143" style="800" customWidth="1"/>
    <col min="9236" max="9236" width="12.2857142857143" style="800" customWidth="1"/>
    <col min="9237" max="9237" width="0" style="800" hidden="1" customWidth="1"/>
    <col min="9238" max="9238" width="3.71428571428571" style="800" customWidth="1"/>
    <col min="9239" max="9239" width="11.1428571428571" style="800" customWidth="1"/>
    <col min="9240" max="9241" width="10.5714285714286" style="800"/>
    <col min="9242" max="9242" width="11.1428571428571" style="800" customWidth="1"/>
    <col min="9243" max="9472" width="10.5714285714286" style="800"/>
    <col min="9473" max="9480" width="0" style="800" hidden="1" customWidth="1"/>
    <col min="9481" max="9481" width="3.71428571428571" style="800" customWidth="1"/>
    <col min="9482" max="9482" width="3.85714285714286" style="800" customWidth="1"/>
    <col min="9483" max="9483" width="3.71428571428571" style="800" customWidth="1"/>
    <col min="9484" max="9484" width="12.7142857142857" style="800" customWidth="1"/>
    <col min="9485" max="9485" width="52.7142857142857" style="800" customWidth="1"/>
    <col min="9486" max="9489" width="0" style="800" hidden="1" customWidth="1"/>
    <col min="9490" max="9490" width="12.2857142857143" style="800" customWidth="1"/>
    <col min="9491" max="9491" width="6.42857142857143" style="800" customWidth="1"/>
    <col min="9492" max="9492" width="12.2857142857143" style="800" customWidth="1"/>
    <col min="9493" max="9493" width="0" style="800" hidden="1" customWidth="1"/>
    <col min="9494" max="9494" width="3.71428571428571" style="800" customWidth="1"/>
    <col min="9495" max="9495" width="11.1428571428571" style="800" customWidth="1"/>
    <col min="9496" max="9497" width="10.5714285714286" style="800"/>
    <col min="9498" max="9498" width="11.1428571428571" style="800" customWidth="1"/>
    <col min="9499" max="9728" width="10.5714285714286" style="800"/>
    <col min="9729" max="9736" width="0" style="800" hidden="1" customWidth="1"/>
    <col min="9737" max="9737" width="3.71428571428571" style="800" customWidth="1"/>
    <col min="9738" max="9738" width="3.85714285714286" style="800" customWidth="1"/>
    <col min="9739" max="9739" width="3.71428571428571" style="800" customWidth="1"/>
    <col min="9740" max="9740" width="12.7142857142857" style="800" customWidth="1"/>
    <col min="9741" max="9741" width="52.7142857142857" style="800" customWidth="1"/>
    <col min="9742" max="9745" width="0" style="800" hidden="1" customWidth="1"/>
    <col min="9746" max="9746" width="12.2857142857143" style="800" customWidth="1"/>
    <col min="9747" max="9747" width="6.42857142857143" style="800" customWidth="1"/>
    <col min="9748" max="9748" width="12.2857142857143" style="800" customWidth="1"/>
    <col min="9749" max="9749" width="0" style="800" hidden="1" customWidth="1"/>
    <col min="9750" max="9750" width="3.71428571428571" style="800" customWidth="1"/>
    <col min="9751" max="9751" width="11.1428571428571" style="800" customWidth="1"/>
    <col min="9752" max="9753" width="10.5714285714286" style="800"/>
    <col min="9754" max="9754" width="11.1428571428571" style="800" customWidth="1"/>
    <col min="9755" max="9984" width="10.5714285714286" style="800"/>
    <col min="9985" max="9992" width="0" style="800" hidden="1" customWidth="1"/>
    <col min="9993" max="9993" width="3.71428571428571" style="800" customWidth="1"/>
    <col min="9994" max="9994" width="3.85714285714286" style="800" customWidth="1"/>
    <col min="9995" max="9995" width="3.71428571428571" style="800" customWidth="1"/>
    <col min="9996" max="9996" width="12.7142857142857" style="800" customWidth="1"/>
    <col min="9997" max="9997" width="52.7142857142857" style="800" customWidth="1"/>
    <col min="9998" max="10001" width="0" style="800" hidden="1" customWidth="1"/>
    <col min="10002" max="10002" width="12.2857142857143" style="800" customWidth="1"/>
    <col min="10003" max="10003" width="6.42857142857143" style="800" customWidth="1"/>
    <col min="10004" max="10004" width="12.2857142857143" style="800" customWidth="1"/>
    <col min="10005" max="10005" width="0" style="800" hidden="1" customWidth="1"/>
    <col min="10006" max="10006" width="3.71428571428571" style="800" customWidth="1"/>
    <col min="10007" max="10007" width="11.1428571428571" style="800" customWidth="1"/>
    <col min="10008" max="10009" width="10.5714285714286" style="800"/>
    <col min="10010" max="10010" width="11.1428571428571" style="800" customWidth="1"/>
    <col min="10011" max="10240" width="10.5714285714286" style="800"/>
    <col min="10241" max="10248" width="0" style="800" hidden="1" customWidth="1"/>
    <col min="10249" max="10249" width="3.71428571428571" style="800" customWidth="1"/>
    <col min="10250" max="10250" width="3.85714285714286" style="800" customWidth="1"/>
    <col min="10251" max="10251" width="3.71428571428571" style="800" customWidth="1"/>
    <col min="10252" max="10252" width="12.7142857142857" style="800" customWidth="1"/>
    <col min="10253" max="10253" width="52.7142857142857" style="800" customWidth="1"/>
    <col min="10254" max="10257" width="0" style="800" hidden="1" customWidth="1"/>
    <col min="10258" max="10258" width="12.2857142857143" style="800" customWidth="1"/>
    <col min="10259" max="10259" width="6.42857142857143" style="800" customWidth="1"/>
    <col min="10260" max="10260" width="12.2857142857143" style="800" customWidth="1"/>
    <col min="10261" max="10261" width="0" style="800" hidden="1" customWidth="1"/>
    <col min="10262" max="10262" width="3.71428571428571" style="800" customWidth="1"/>
    <col min="10263" max="10263" width="11.1428571428571" style="800" customWidth="1"/>
    <col min="10264" max="10265" width="10.5714285714286" style="800"/>
    <col min="10266" max="10266" width="11.1428571428571" style="800" customWidth="1"/>
    <col min="10267" max="10496" width="10.5714285714286" style="800"/>
    <col min="10497" max="10504" width="0" style="800" hidden="1" customWidth="1"/>
    <col min="10505" max="10505" width="3.71428571428571" style="800" customWidth="1"/>
    <col min="10506" max="10506" width="3.85714285714286" style="800" customWidth="1"/>
    <col min="10507" max="10507" width="3.71428571428571" style="800" customWidth="1"/>
    <col min="10508" max="10508" width="12.7142857142857" style="800" customWidth="1"/>
    <col min="10509" max="10509" width="52.7142857142857" style="800" customWidth="1"/>
    <col min="10510" max="10513" width="0" style="800" hidden="1" customWidth="1"/>
    <col min="10514" max="10514" width="12.2857142857143" style="800" customWidth="1"/>
    <col min="10515" max="10515" width="6.42857142857143" style="800" customWidth="1"/>
    <col min="10516" max="10516" width="12.2857142857143" style="800" customWidth="1"/>
    <col min="10517" max="10517" width="0" style="800" hidden="1" customWidth="1"/>
    <col min="10518" max="10518" width="3.71428571428571" style="800" customWidth="1"/>
    <col min="10519" max="10519" width="11.1428571428571" style="800" customWidth="1"/>
    <col min="10520" max="10521" width="10.5714285714286" style="800"/>
    <col min="10522" max="10522" width="11.1428571428571" style="800" customWidth="1"/>
    <col min="10523" max="10752" width="10.5714285714286" style="800"/>
    <col min="10753" max="10760" width="0" style="800" hidden="1" customWidth="1"/>
    <col min="10761" max="10761" width="3.71428571428571" style="800" customWidth="1"/>
    <col min="10762" max="10762" width="3.85714285714286" style="800" customWidth="1"/>
    <col min="10763" max="10763" width="3.71428571428571" style="800" customWidth="1"/>
    <col min="10764" max="10764" width="12.7142857142857" style="800" customWidth="1"/>
    <col min="10765" max="10765" width="52.7142857142857" style="800" customWidth="1"/>
    <col min="10766" max="10769" width="0" style="800" hidden="1" customWidth="1"/>
    <col min="10770" max="10770" width="12.2857142857143" style="800" customWidth="1"/>
    <col min="10771" max="10771" width="6.42857142857143" style="800" customWidth="1"/>
    <col min="10772" max="10772" width="12.2857142857143" style="800" customWidth="1"/>
    <col min="10773" max="10773" width="0" style="800" hidden="1" customWidth="1"/>
    <col min="10774" max="10774" width="3.71428571428571" style="800" customWidth="1"/>
    <col min="10775" max="10775" width="11.1428571428571" style="800" customWidth="1"/>
    <col min="10776" max="10777" width="10.5714285714286" style="800"/>
    <col min="10778" max="10778" width="11.1428571428571" style="800" customWidth="1"/>
    <col min="10779" max="11008" width="10.5714285714286" style="800"/>
    <col min="11009" max="11016" width="0" style="800" hidden="1" customWidth="1"/>
    <col min="11017" max="11017" width="3.71428571428571" style="800" customWidth="1"/>
    <col min="11018" max="11018" width="3.85714285714286" style="800" customWidth="1"/>
    <col min="11019" max="11019" width="3.71428571428571" style="800" customWidth="1"/>
    <col min="11020" max="11020" width="12.7142857142857" style="800" customWidth="1"/>
    <col min="11021" max="11021" width="52.7142857142857" style="800" customWidth="1"/>
    <col min="11022" max="11025" width="0" style="800" hidden="1" customWidth="1"/>
    <col min="11026" max="11026" width="12.2857142857143" style="800" customWidth="1"/>
    <col min="11027" max="11027" width="6.42857142857143" style="800" customWidth="1"/>
    <col min="11028" max="11028" width="12.2857142857143" style="800" customWidth="1"/>
    <col min="11029" max="11029" width="0" style="800" hidden="1" customWidth="1"/>
    <col min="11030" max="11030" width="3.71428571428571" style="800" customWidth="1"/>
    <col min="11031" max="11031" width="11.1428571428571" style="800" customWidth="1"/>
    <col min="11032" max="11033" width="10.5714285714286" style="800"/>
    <col min="11034" max="11034" width="11.1428571428571" style="800" customWidth="1"/>
    <col min="11035" max="11264" width="10.5714285714286" style="800"/>
    <col min="11265" max="11272" width="0" style="800" hidden="1" customWidth="1"/>
    <col min="11273" max="11273" width="3.71428571428571" style="800" customWidth="1"/>
    <col min="11274" max="11274" width="3.85714285714286" style="800" customWidth="1"/>
    <col min="11275" max="11275" width="3.71428571428571" style="800" customWidth="1"/>
    <col min="11276" max="11276" width="12.7142857142857" style="800" customWidth="1"/>
    <col min="11277" max="11277" width="52.7142857142857" style="800" customWidth="1"/>
    <col min="11278" max="11281" width="0" style="800" hidden="1" customWidth="1"/>
    <col min="11282" max="11282" width="12.2857142857143" style="800" customWidth="1"/>
    <col min="11283" max="11283" width="6.42857142857143" style="800" customWidth="1"/>
    <col min="11284" max="11284" width="12.2857142857143" style="800" customWidth="1"/>
    <col min="11285" max="11285" width="0" style="800" hidden="1" customWidth="1"/>
    <col min="11286" max="11286" width="3.71428571428571" style="800" customWidth="1"/>
    <col min="11287" max="11287" width="11.1428571428571" style="800" customWidth="1"/>
    <col min="11288" max="11289" width="10.5714285714286" style="800"/>
    <col min="11290" max="11290" width="11.1428571428571" style="800" customWidth="1"/>
    <col min="11291" max="11520" width="10.5714285714286" style="800"/>
    <col min="11521" max="11528" width="0" style="800" hidden="1" customWidth="1"/>
    <col min="11529" max="11529" width="3.71428571428571" style="800" customWidth="1"/>
    <col min="11530" max="11530" width="3.85714285714286" style="800" customWidth="1"/>
    <col min="11531" max="11531" width="3.71428571428571" style="800" customWidth="1"/>
    <col min="11532" max="11532" width="12.7142857142857" style="800" customWidth="1"/>
    <col min="11533" max="11533" width="52.7142857142857" style="800" customWidth="1"/>
    <col min="11534" max="11537" width="0" style="800" hidden="1" customWidth="1"/>
    <col min="11538" max="11538" width="12.2857142857143" style="800" customWidth="1"/>
    <col min="11539" max="11539" width="6.42857142857143" style="800" customWidth="1"/>
    <col min="11540" max="11540" width="12.2857142857143" style="800" customWidth="1"/>
    <col min="11541" max="11541" width="0" style="800" hidden="1" customWidth="1"/>
    <col min="11542" max="11542" width="3.71428571428571" style="800" customWidth="1"/>
    <col min="11543" max="11543" width="11.1428571428571" style="800" customWidth="1"/>
    <col min="11544" max="11545" width="10.5714285714286" style="800"/>
    <col min="11546" max="11546" width="11.1428571428571" style="800" customWidth="1"/>
    <col min="11547" max="11776" width="10.5714285714286" style="800"/>
    <col min="11777" max="11784" width="0" style="800" hidden="1" customWidth="1"/>
    <col min="11785" max="11785" width="3.71428571428571" style="800" customWidth="1"/>
    <col min="11786" max="11786" width="3.85714285714286" style="800" customWidth="1"/>
    <col min="11787" max="11787" width="3.71428571428571" style="800" customWidth="1"/>
    <col min="11788" max="11788" width="12.7142857142857" style="800" customWidth="1"/>
    <col min="11789" max="11789" width="52.7142857142857" style="800" customWidth="1"/>
    <col min="11790" max="11793" width="0" style="800" hidden="1" customWidth="1"/>
    <col min="11794" max="11794" width="12.2857142857143" style="800" customWidth="1"/>
    <col min="11795" max="11795" width="6.42857142857143" style="800" customWidth="1"/>
    <col min="11796" max="11796" width="12.2857142857143" style="800" customWidth="1"/>
    <col min="11797" max="11797" width="0" style="800" hidden="1" customWidth="1"/>
    <col min="11798" max="11798" width="3.71428571428571" style="800" customWidth="1"/>
    <col min="11799" max="11799" width="11.1428571428571" style="800" customWidth="1"/>
    <col min="11800" max="11801" width="10.5714285714286" style="800"/>
    <col min="11802" max="11802" width="11.1428571428571" style="800" customWidth="1"/>
    <col min="11803" max="12032" width="10.5714285714286" style="800"/>
    <col min="12033" max="12040" width="0" style="800" hidden="1" customWidth="1"/>
    <col min="12041" max="12041" width="3.71428571428571" style="800" customWidth="1"/>
    <col min="12042" max="12042" width="3.85714285714286" style="800" customWidth="1"/>
    <col min="12043" max="12043" width="3.71428571428571" style="800" customWidth="1"/>
    <col min="12044" max="12044" width="12.7142857142857" style="800" customWidth="1"/>
    <col min="12045" max="12045" width="52.7142857142857" style="800" customWidth="1"/>
    <col min="12046" max="12049" width="0" style="800" hidden="1" customWidth="1"/>
    <col min="12050" max="12050" width="12.2857142857143" style="800" customWidth="1"/>
    <col min="12051" max="12051" width="6.42857142857143" style="800" customWidth="1"/>
    <col min="12052" max="12052" width="12.2857142857143" style="800" customWidth="1"/>
    <col min="12053" max="12053" width="0" style="800" hidden="1" customWidth="1"/>
    <col min="12054" max="12054" width="3.71428571428571" style="800" customWidth="1"/>
    <col min="12055" max="12055" width="11.1428571428571" style="800" customWidth="1"/>
    <col min="12056" max="12057" width="10.5714285714286" style="800"/>
    <col min="12058" max="12058" width="11.1428571428571" style="800" customWidth="1"/>
    <col min="12059" max="12288" width="10.5714285714286" style="800"/>
    <col min="12289" max="12296" width="0" style="800" hidden="1" customWidth="1"/>
    <col min="12297" max="12297" width="3.71428571428571" style="800" customWidth="1"/>
    <col min="12298" max="12298" width="3.85714285714286" style="800" customWidth="1"/>
    <col min="12299" max="12299" width="3.71428571428571" style="800" customWidth="1"/>
    <col min="12300" max="12300" width="12.7142857142857" style="800" customWidth="1"/>
    <col min="12301" max="12301" width="52.7142857142857" style="800" customWidth="1"/>
    <col min="12302" max="12305" width="0" style="800" hidden="1" customWidth="1"/>
    <col min="12306" max="12306" width="12.2857142857143" style="800" customWidth="1"/>
    <col min="12307" max="12307" width="6.42857142857143" style="800" customWidth="1"/>
    <col min="12308" max="12308" width="12.2857142857143" style="800" customWidth="1"/>
    <col min="12309" max="12309" width="0" style="800" hidden="1" customWidth="1"/>
    <col min="12310" max="12310" width="3.71428571428571" style="800" customWidth="1"/>
    <col min="12311" max="12311" width="11.1428571428571" style="800" customWidth="1"/>
    <col min="12312" max="12313" width="10.5714285714286" style="800"/>
    <col min="12314" max="12314" width="11.1428571428571" style="800" customWidth="1"/>
    <col min="12315" max="12544" width="10.5714285714286" style="800"/>
    <col min="12545" max="12552" width="0" style="800" hidden="1" customWidth="1"/>
    <col min="12553" max="12553" width="3.71428571428571" style="800" customWidth="1"/>
    <col min="12554" max="12554" width="3.85714285714286" style="800" customWidth="1"/>
    <col min="12555" max="12555" width="3.71428571428571" style="800" customWidth="1"/>
    <col min="12556" max="12556" width="12.7142857142857" style="800" customWidth="1"/>
    <col min="12557" max="12557" width="52.7142857142857" style="800" customWidth="1"/>
    <col min="12558" max="12561" width="0" style="800" hidden="1" customWidth="1"/>
    <col min="12562" max="12562" width="12.2857142857143" style="800" customWidth="1"/>
    <col min="12563" max="12563" width="6.42857142857143" style="800" customWidth="1"/>
    <col min="12564" max="12564" width="12.2857142857143" style="800" customWidth="1"/>
    <col min="12565" max="12565" width="0" style="800" hidden="1" customWidth="1"/>
    <col min="12566" max="12566" width="3.71428571428571" style="800" customWidth="1"/>
    <col min="12567" max="12567" width="11.1428571428571" style="800" customWidth="1"/>
    <col min="12568" max="12569" width="10.5714285714286" style="800"/>
    <col min="12570" max="12570" width="11.1428571428571" style="800" customWidth="1"/>
    <col min="12571" max="12800" width="10.5714285714286" style="800"/>
    <col min="12801" max="12808" width="0" style="800" hidden="1" customWidth="1"/>
    <col min="12809" max="12809" width="3.71428571428571" style="800" customWidth="1"/>
    <col min="12810" max="12810" width="3.85714285714286" style="800" customWidth="1"/>
    <col min="12811" max="12811" width="3.71428571428571" style="800" customWidth="1"/>
    <col min="12812" max="12812" width="12.7142857142857" style="800" customWidth="1"/>
    <col min="12813" max="12813" width="52.7142857142857" style="800" customWidth="1"/>
    <col min="12814" max="12817" width="0" style="800" hidden="1" customWidth="1"/>
    <col min="12818" max="12818" width="12.2857142857143" style="800" customWidth="1"/>
    <col min="12819" max="12819" width="6.42857142857143" style="800" customWidth="1"/>
    <col min="12820" max="12820" width="12.2857142857143" style="800" customWidth="1"/>
    <col min="12821" max="12821" width="0" style="800" hidden="1" customWidth="1"/>
    <col min="12822" max="12822" width="3.71428571428571" style="800" customWidth="1"/>
    <col min="12823" max="12823" width="11.1428571428571" style="800" customWidth="1"/>
    <col min="12824" max="12825" width="10.5714285714286" style="800"/>
    <col min="12826" max="12826" width="11.1428571428571" style="800" customWidth="1"/>
    <col min="12827" max="13056" width="10.5714285714286" style="800"/>
    <col min="13057" max="13064" width="0" style="800" hidden="1" customWidth="1"/>
    <col min="13065" max="13065" width="3.71428571428571" style="800" customWidth="1"/>
    <col min="13066" max="13066" width="3.85714285714286" style="800" customWidth="1"/>
    <col min="13067" max="13067" width="3.71428571428571" style="800" customWidth="1"/>
    <col min="13068" max="13068" width="12.7142857142857" style="800" customWidth="1"/>
    <col min="13069" max="13069" width="52.7142857142857" style="800" customWidth="1"/>
    <col min="13070" max="13073" width="0" style="800" hidden="1" customWidth="1"/>
    <col min="13074" max="13074" width="12.2857142857143" style="800" customWidth="1"/>
    <col min="13075" max="13075" width="6.42857142857143" style="800" customWidth="1"/>
    <col min="13076" max="13076" width="12.2857142857143" style="800" customWidth="1"/>
    <col min="13077" max="13077" width="0" style="800" hidden="1" customWidth="1"/>
    <col min="13078" max="13078" width="3.71428571428571" style="800" customWidth="1"/>
    <col min="13079" max="13079" width="11.1428571428571" style="800" customWidth="1"/>
    <col min="13080" max="13081" width="10.5714285714286" style="800"/>
    <col min="13082" max="13082" width="11.1428571428571" style="800" customWidth="1"/>
    <col min="13083" max="13312" width="10.5714285714286" style="800"/>
    <col min="13313" max="13320" width="0" style="800" hidden="1" customWidth="1"/>
    <col min="13321" max="13321" width="3.71428571428571" style="800" customWidth="1"/>
    <col min="13322" max="13322" width="3.85714285714286" style="800" customWidth="1"/>
    <col min="13323" max="13323" width="3.71428571428571" style="800" customWidth="1"/>
    <col min="13324" max="13324" width="12.7142857142857" style="800" customWidth="1"/>
    <col min="13325" max="13325" width="52.7142857142857" style="800" customWidth="1"/>
    <col min="13326" max="13329" width="0" style="800" hidden="1" customWidth="1"/>
    <col min="13330" max="13330" width="12.2857142857143" style="800" customWidth="1"/>
    <col min="13331" max="13331" width="6.42857142857143" style="800" customWidth="1"/>
    <col min="13332" max="13332" width="12.2857142857143" style="800" customWidth="1"/>
    <col min="13333" max="13333" width="0" style="800" hidden="1" customWidth="1"/>
    <col min="13334" max="13334" width="3.71428571428571" style="800" customWidth="1"/>
    <col min="13335" max="13335" width="11.1428571428571" style="800" customWidth="1"/>
    <col min="13336" max="13337" width="10.5714285714286" style="800"/>
    <col min="13338" max="13338" width="11.1428571428571" style="800" customWidth="1"/>
    <col min="13339" max="13568" width="10.5714285714286" style="800"/>
    <col min="13569" max="13576" width="0" style="800" hidden="1" customWidth="1"/>
    <col min="13577" max="13577" width="3.71428571428571" style="800" customWidth="1"/>
    <col min="13578" max="13578" width="3.85714285714286" style="800" customWidth="1"/>
    <col min="13579" max="13579" width="3.71428571428571" style="800" customWidth="1"/>
    <col min="13580" max="13580" width="12.7142857142857" style="800" customWidth="1"/>
    <col min="13581" max="13581" width="52.7142857142857" style="800" customWidth="1"/>
    <col min="13582" max="13585" width="0" style="800" hidden="1" customWidth="1"/>
    <col min="13586" max="13586" width="12.2857142857143" style="800" customWidth="1"/>
    <col min="13587" max="13587" width="6.42857142857143" style="800" customWidth="1"/>
    <col min="13588" max="13588" width="12.2857142857143" style="800" customWidth="1"/>
    <col min="13589" max="13589" width="0" style="800" hidden="1" customWidth="1"/>
    <col min="13590" max="13590" width="3.71428571428571" style="800" customWidth="1"/>
    <col min="13591" max="13591" width="11.1428571428571" style="800" customWidth="1"/>
    <col min="13592" max="13593" width="10.5714285714286" style="800"/>
    <col min="13594" max="13594" width="11.1428571428571" style="800" customWidth="1"/>
    <col min="13595" max="13824" width="10.5714285714286" style="800"/>
    <col min="13825" max="13832" width="0" style="800" hidden="1" customWidth="1"/>
    <col min="13833" max="13833" width="3.71428571428571" style="800" customWidth="1"/>
    <col min="13834" max="13834" width="3.85714285714286" style="800" customWidth="1"/>
    <col min="13835" max="13835" width="3.71428571428571" style="800" customWidth="1"/>
    <col min="13836" max="13836" width="12.7142857142857" style="800" customWidth="1"/>
    <col min="13837" max="13837" width="52.7142857142857" style="800" customWidth="1"/>
    <col min="13838" max="13841" width="0" style="800" hidden="1" customWidth="1"/>
    <col min="13842" max="13842" width="12.2857142857143" style="800" customWidth="1"/>
    <col min="13843" max="13843" width="6.42857142857143" style="800" customWidth="1"/>
    <col min="13844" max="13844" width="12.2857142857143" style="800" customWidth="1"/>
    <col min="13845" max="13845" width="0" style="800" hidden="1" customWidth="1"/>
    <col min="13846" max="13846" width="3.71428571428571" style="800" customWidth="1"/>
    <col min="13847" max="13847" width="11.1428571428571" style="800" customWidth="1"/>
    <col min="13848" max="13849" width="10.5714285714286" style="800"/>
    <col min="13850" max="13850" width="11.1428571428571" style="800" customWidth="1"/>
    <col min="13851" max="14080" width="10.5714285714286" style="800"/>
    <col min="14081" max="14088" width="0" style="800" hidden="1" customWidth="1"/>
    <col min="14089" max="14089" width="3.71428571428571" style="800" customWidth="1"/>
    <col min="14090" max="14090" width="3.85714285714286" style="800" customWidth="1"/>
    <col min="14091" max="14091" width="3.71428571428571" style="800" customWidth="1"/>
    <col min="14092" max="14092" width="12.7142857142857" style="800" customWidth="1"/>
    <col min="14093" max="14093" width="52.7142857142857" style="800" customWidth="1"/>
    <col min="14094" max="14097" width="0" style="800" hidden="1" customWidth="1"/>
    <col min="14098" max="14098" width="12.2857142857143" style="800" customWidth="1"/>
    <col min="14099" max="14099" width="6.42857142857143" style="800" customWidth="1"/>
    <col min="14100" max="14100" width="12.2857142857143" style="800" customWidth="1"/>
    <col min="14101" max="14101" width="0" style="800" hidden="1" customWidth="1"/>
    <col min="14102" max="14102" width="3.71428571428571" style="800" customWidth="1"/>
    <col min="14103" max="14103" width="11.1428571428571" style="800" customWidth="1"/>
    <col min="14104" max="14105" width="10.5714285714286" style="800"/>
    <col min="14106" max="14106" width="11.1428571428571" style="800" customWidth="1"/>
    <col min="14107" max="14336" width="10.5714285714286" style="800"/>
    <col min="14337" max="14344" width="0" style="800" hidden="1" customWidth="1"/>
    <col min="14345" max="14345" width="3.71428571428571" style="800" customWidth="1"/>
    <col min="14346" max="14346" width="3.85714285714286" style="800" customWidth="1"/>
    <col min="14347" max="14347" width="3.71428571428571" style="800" customWidth="1"/>
    <col min="14348" max="14348" width="12.7142857142857" style="800" customWidth="1"/>
    <col min="14349" max="14349" width="52.7142857142857" style="800" customWidth="1"/>
    <col min="14350" max="14353" width="0" style="800" hidden="1" customWidth="1"/>
    <col min="14354" max="14354" width="12.2857142857143" style="800" customWidth="1"/>
    <col min="14355" max="14355" width="6.42857142857143" style="800" customWidth="1"/>
    <col min="14356" max="14356" width="12.2857142857143" style="800" customWidth="1"/>
    <col min="14357" max="14357" width="0" style="800" hidden="1" customWidth="1"/>
    <col min="14358" max="14358" width="3.71428571428571" style="800" customWidth="1"/>
    <col min="14359" max="14359" width="11.1428571428571" style="800" customWidth="1"/>
    <col min="14360" max="14361" width="10.5714285714286" style="800"/>
    <col min="14362" max="14362" width="11.1428571428571" style="800" customWidth="1"/>
    <col min="14363" max="14592" width="10.5714285714286" style="800"/>
    <col min="14593" max="14600" width="0" style="800" hidden="1" customWidth="1"/>
    <col min="14601" max="14601" width="3.71428571428571" style="800" customWidth="1"/>
    <col min="14602" max="14602" width="3.85714285714286" style="800" customWidth="1"/>
    <col min="14603" max="14603" width="3.71428571428571" style="800" customWidth="1"/>
    <col min="14604" max="14604" width="12.7142857142857" style="800" customWidth="1"/>
    <col min="14605" max="14605" width="52.7142857142857" style="800" customWidth="1"/>
    <col min="14606" max="14609" width="0" style="800" hidden="1" customWidth="1"/>
    <col min="14610" max="14610" width="12.2857142857143" style="800" customWidth="1"/>
    <col min="14611" max="14611" width="6.42857142857143" style="800" customWidth="1"/>
    <col min="14612" max="14612" width="12.2857142857143" style="800" customWidth="1"/>
    <col min="14613" max="14613" width="0" style="800" hidden="1" customWidth="1"/>
    <col min="14614" max="14614" width="3.71428571428571" style="800" customWidth="1"/>
    <col min="14615" max="14615" width="11.1428571428571" style="800" customWidth="1"/>
    <col min="14616" max="14617" width="10.5714285714286" style="800"/>
    <col min="14618" max="14618" width="11.1428571428571" style="800" customWidth="1"/>
    <col min="14619" max="14848" width="10.5714285714286" style="800"/>
    <col min="14849" max="14856" width="0" style="800" hidden="1" customWidth="1"/>
    <col min="14857" max="14857" width="3.71428571428571" style="800" customWidth="1"/>
    <col min="14858" max="14858" width="3.85714285714286" style="800" customWidth="1"/>
    <col min="14859" max="14859" width="3.71428571428571" style="800" customWidth="1"/>
    <col min="14860" max="14860" width="12.7142857142857" style="800" customWidth="1"/>
    <col min="14861" max="14861" width="52.7142857142857" style="800" customWidth="1"/>
    <col min="14862" max="14865" width="0" style="800" hidden="1" customWidth="1"/>
    <col min="14866" max="14866" width="12.2857142857143" style="800" customWidth="1"/>
    <col min="14867" max="14867" width="6.42857142857143" style="800" customWidth="1"/>
    <col min="14868" max="14868" width="12.2857142857143" style="800" customWidth="1"/>
    <col min="14869" max="14869" width="0" style="800" hidden="1" customWidth="1"/>
    <col min="14870" max="14870" width="3.71428571428571" style="800" customWidth="1"/>
    <col min="14871" max="14871" width="11.1428571428571" style="800" customWidth="1"/>
    <col min="14872" max="14873" width="10.5714285714286" style="800"/>
    <col min="14874" max="14874" width="11.1428571428571" style="800" customWidth="1"/>
    <col min="14875" max="15104" width="10.5714285714286" style="800"/>
    <col min="15105" max="15112" width="0" style="800" hidden="1" customWidth="1"/>
    <col min="15113" max="15113" width="3.71428571428571" style="800" customWidth="1"/>
    <col min="15114" max="15114" width="3.85714285714286" style="800" customWidth="1"/>
    <col min="15115" max="15115" width="3.71428571428571" style="800" customWidth="1"/>
    <col min="15116" max="15116" width="12.7142857142857" style="800" customWidth="1"/>
    <col min="15117" max="15117" width="52.7142857142857" style="800" customWidth="1"/>
    <col min="15118" max="15121" width="0" style="800" hidden="1" customWidth="1"/>
    <col min="15122" max="15122" width="12.2857142857143" style="800" customWidth="1"/>
    <col min="15123" max="15123" width="6.42857142857143" style="800" customWidth="1"/>
    <col min="15124" max="15124" width="12.2857142857143" style="800" customWidth="1"/>
    <col min="15125" max="15125" width="0" style="800" hidden="1" customWidth="1"/>
    <col min="15126" max="15126" width="3.71428571428571" style="800" customWidth="1"/>
    <col min="15127" max="15127" width="11.1428571428571" style="800" customWidth="1"/>
    <col min="15128" max="15129" width="10.5714285714286" style="800"/>
    <col min="15130" max="15130" width="11.1428571428571" style="800" customWidth="1"/>
    <col min="15131" max="15360" width="10.5714285714286" style="800"/>
    <col min="15361" max="15368" width="0" style="800" hidden="1" customWidth="1"/>
    <col min="15369" max="15369" width="3.71428571428571" style="800" customWidth="1"/>
    <col min="15370" max="15370" width="3.85714285714286" style="800" customWidth="1"/>
    <col min="15371" max="15371" width="3.71428571428571" style="800" customWidth="1"/>
    <col min="15372" max="15372" width="12.7142857142857" style="800" customWidth="1"/>
    <col min="15373" max="15373" width="52.7142857142857" style="800" customWidth="1"/>
    <col min="15374" max="15377" width="0" style="800" hidden="1" customWidth="1"/>
    <col min="15378" max="15378" width="12.2857142857143" style="800" customWidth="1"/>
    <col min="15379" max="15379" width="6.42857142857143" style="800" customWidth="1"/>
    <col min="15380" max="15380" width="12.2857142857143" style="800" customWidth="1"/>
    <col min="15381" max="15381" width="0" style="800" hidden="1" customWidth="1"/>
    <col min="15382" max="15382" width="3.71428571428571" style="800" customWidth="1"/>
    <col min="15383" max="15383" width="11.1428571428571" style="800" customWidth="1"/>
    <col min="15384" max="15385" width="10.5714285714286" style="800"/>
    <col min="15386" max="15386" width="11.1428571428571" style="800" customWidth="1"/>
    <col min="15387" max="15616" width="10.5714285714286" style="800"/>
    <col min="15617" max="15624" width="0" style="800" hidden="1" customWidth="1"/>
    <col min="15625" max="15625" width="3.71428571428571" style="800" customWidth="1"/>
    <col min="15626" max="15626" width="3.85714285714286" style="800" customWidth="1"/>
    <col min="15627" max="15627" width="3.71428571428571" style="800" customWidth="1"/>
    <col min="15628" max="15628" width="12.7142857142857" style="800" customWidth="1"/>
    <col min="15629" max="15629" width="52.7142857142857" style="800" customWidth="1"/>
    <col min="15630" max="15633" width="0" style="800" hidden="1" customWidth="1"/>
    <col min="15634" max="15634" width="12.2857142857143" style="800" customWidth="1"/>
    <col min="15635" max="15635" width="6.42857142857143" style="800" customWidth="1"/>
    <col min="15636" max="15636" width="12.2857142857143" style="800" customWidth="1"/>
    <col min="15637" max="15637" width="0" style="800" hidden="1" customWidth="1"/>
    <col min="15638" max="15638" width="3.71428571428571" style="800" customWidth="1"/>
    <col min="15639" max="15639" width="11.1428571428571" style="800" customWidth="1"/>
    <col min="15640" max="15641" width="10.5714285714286" style="800"/>
    <col min="15642" max="15642" width="11.1428571428571" style="800" customWidth="1"/>
    <col min="15643" max="15872" width="10.5714285714286" style="800"/>
    <col min="15873" max="15880" width="0" style="800" hidden="1" customWidth="1"/>
    <col min="15881" max="15881" width="3.71428571428571" style="800" customWidth="1"/>
    <col min="15882" max="15882" width="3.85714285714286" style="800" customWidth="1"/>
    <col min="15883" max="15883" width="3.71428571428571" style="800" customWidth="1"/>
    <col min="15884" max="15884" width="12.7142857142857" style="800" customWidth="1"/>
    <col min="15885" max="15885" width="52.7142857142857" style="800" customWidth="1"/>
    <col min="15886" max="15889" width="0" style="800" hidden="1" customWidth="1"/>
    <col min="15890" max="15890" width="12.2857142857143" style="800" customWidth="1"/>
    <col min="15891" max="15891" width="6.42857142857143" style="800" customWidth="1"/>
    <col min="15892" max="15892" width="12.2857142857143" style="800" customWidth="1"/>
    <col min="15893" max="15893" width="0" style="800" hidden="1" customWidth="1"/>
    <col min="15894" max="15894" width="3.71428571428571" style="800" customWidth="1"/>
    <col min="15895" max="15895" width="11.1428571428571" style="800" customWidth="1"/>
    <col min="15896" max="15897" width="10.5714285714286" style="800"/>
    <col min="15898" max="15898" width="11.1428571428571" style="800" customWidth="1"/>
    <col min="15899" max="16128" width="10.5714285714286" style="800"/>
    <col min="16129" max="16136" width="0" style="800" hidden="1" customWidth="1"/>
    <col min="16137" max="16137" width="3.71428571428571" style="800" customWidth="1"/>
    <col min="16138" max="16138" width="3.85714285714286" style="800" customWidth="1"/>
    <col min="16139" max="16139" width="3.71428571428571" style="800" customWidth="1"/>
    <col min="16140" max="16140" width="12.7142857142857" style="800" customWidth="1"/>
    <col min="16141" max="16141" width="52.7142857142857" style="800" customWidth="1"/>
    <col min="16142" max="16145" width="0" style="800" hidden="1" customWidth="1"/>
    <col min="16146" max="16146" width="12.2857142857143" style="800" customWidth="1"/>
    <col min="16147" max="16147" width="6.42857142857143" style="800" customWidth="1"/>
    <col min="16148" max="16148" width="12.2857142857143" style="800" customWidth="1"/>
    <col min="16149" max="16149" width="0" style="800" hidden="1" customWidth="1"/>
    <col min="16150" max="16150" width="3.71428571428571" style="800" customWidth="1"/>
    <col min="16151" max="16151" width="11.1428571428571" style="800" customWidth="1"/>
    <col min="16152" max="16153" width="10.5714285714286" style="800"/>
    <col min="16154" max="16154" width="11.1428571428571" style="800" customWidth="1"/>
    <col min="16155" max="16384" width="10.5714285714286" style="800"/>
  </cols>
  <sheetData>
    <row r="1" spans="17:18" ht="14.25" hidden="1">
      <c r="Q1" s="769"/>
      <c r="R1" s="769"/>
    </row>
    <row r="2" spans="21:21" ht="14.25" hidden="1">
      <c r="U2" s="769"/>
    </row>
    <row r="3" ht="14.25" hidden="1"/>
    <row r="4" spans="10:21" ht="3" customHeight="1">
      <c r="J4" s="687"/>
      <c r="K4" s="687"/>
      <c r="L4" s="755"/>
      <c r="M4" s="755"/>
      <c r="N4" s="755"/>
      <c r="O4" s="805"/>
      <c r="P4" s="805"/>
      <c r="Q4" s="805"/>
      <c r="R4" s="805"/>
      <c r="S4" s="805"/>
      <c r="T4" s="805"/>
      <c r="U4" s="805"/>
    </row>
    <row r="5" spans="10:21" ht="22.5" customHeight="1">
      <c r="J5" s="687"/>
      <c r="K5" s="687"/>
      <c r="L5" s="1221" t="s">
        <v>633</v>
      </c>
      <c r="M5" s="1221"/>
      <c r="N5" s="1221"/>
      <c r="O5" s="1221"/>
      <c r="P5" s="1221"/>
      <c r="Q5" s="1221"/>
      <c r="R5" s="1221"/>
      <c r="S5" s="1221"/>
      <c r="T5" s="1221"/>
      <c r="U5" s="665"/>
    </row>
    <row r="6" spans="10:22" ht="3" customHeight="1">
      <c r="J6" s="687"/>
      <c r="K6" s="687"/>
      <c r="L6" s="755"/>
      <c r="M6" s="755"/>
      <c r="N6" s="755"/>
      <c r="O6" s="756"/>
      <c r="P6" s="756"/>
      <c r="Q6" s="756"/>
      <c r="R6" s="756"/>
      <c r="S6" s="756"/>
      <c r="T6" s="756"/>
      <c r="U6" s="756"/>
      <c r="V6" s="805"/>
    </row>
    <row r="7" spans="10:22" ht="33.75">
      <c r="J7" s="687"/>
      <c r="K7" s="687"/>
      <c r="L7" s="755"/>
      <c r="M7" s="618" t="s">
        <v>747</v>
      </c>
      <c r="N7" s="755"/>
      <c r="O7" s="1243"/>
      <c r="P7" s="1244"/>
      <c r="Q7" s="1244"/>
      <c r="R7" s="1244"/>
      <c r="S7" s="1244"/>
      <c r="T7" s="1245"/>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503</v>
      </c>
      <c r="N9" s="667"/>
      <c r="O9" s="1227" t="str">
        <f>IF(NameOrPr_ch="",IF(NameOrPr="","",NameOrPr),NameOrPr_ch)</f>
        <v>Государственный комитет Республики Татарстан по тарифам</v>
      </c>
      <c r="P9" s="1227"/>
      <c r="Q9" s="1227"/>
      <c r="R9" s="1227"/>
      <c r="S9" s="1227"/>
      <c r="T9" s="122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598</v>
      </c>
      <c r="N10" s="667"/>
      <c r="O10" s="1227" t="str">
        <f>IF(datePr_ch="",IF(datePr="","",datePr),datePr_ch)</f>
        <v>19.12.2018</v>
      </c>
      <c r="P10" s="1227"/>
      <c r="Q10" s="1227"/>
      <c r="R10" s="1227"/>
      <c r="S10" s="1227"/>
      <c r="T10" s="122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597</v>
      </c>
      <c r="N11" s="667"/>
      <c r="O11" s="1227" t="str">
        <f>IF(numberPr_ch="",IF(numberPr="","",numberPr),numberPr_ch)</f>
        <v>5-103/тэ</v>
      </c>
      <c r="P11" s="1227"/>
      <c r="Q11" s="1227"/>
      <c r="R11" s="1227"/>
      <c r="S11" s="1227"/>
      <c r="T11" s="122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502</v>
      </c>
      <c r="N12" s="667"/>
      <c r="O12" s="1227" t="str">
        <f>IF(IstPub_ch="",IF(IstPub="","",IstPub),IstPub_ch)</f>
        <v>Официальный сайт правовой информации Министерства юстиции РТ:  http//pravo.tatarstan.ru</v>
      </c>
      <c r="P12" s="1227"/>
      <c r="Q12" s="1227"/>
      <c r="R12" s="1227"/>
      <c r="S12" s="1227"/>
      <c r="T12" s="122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2"/>
      <c r="M13" s="1222"/>
      <c r="N13" s="780"/>
      <c r="O13" s="768"/>
      <c r="P13" s="768"/>
      <c r="Q13" s="768"/>
      <c r="R13" s="768"/>
      <c r="S13" s="768"/>
      <c r="T13" s="768"/>
      <c r="U13" s="771" t="s">
        <v>373</v>
      </c>
      <c r="X13" s="772"/>
      <c r="Y13" s="772"/>
      <c r="Z13" s="772"/>
      <c r="AA13" s="772"/>
      <c r="AB13" s="772"/>
      <c r="AC13" s="772"/>
      <c r="AD13" s="772"/>
      <c r="AE13" s="772"/>
      <c r="AF13" s="772"/>
      <c r="AG13" s="772"/>
      <c r="AH13" s="772"/>
    </row>
    <row r="14" spans="10:21" ht="14.25">
      <c r="J14" s="687"/>
      <c r="K14" s="687"/>
      <c r="L14" s="755"/>
      <c r="M14" s="755"/>
      <c r="N14" s="503"/>
      <c r="O14" s="1228"/>
      <c r="P14" s="1228"/>
      <c r="Q14" s="1228"/>
      <c r="R14" s="1228"/>
      <c r="S14" s="1228"/>
      <c r="T14" s="1228"/>
      <c r="U14" s="1228"/>
    </row>
    <row r="15" spans="10:23" ht="14.25">
      <c r="J15" s="687"/>
      <c r="K15" s="687"/>
      <c r="L15" s="1159" t="s">
        <v>454</v>
      </c>
      <c r="M15" s="1159"/>
      <c r="N15" s="1159"/>
      <c r="O15" s="1159"/>
      <c r="P15" s="1159"/>
      <c r="Q15" s="1159"/>
      <c r="R15" s="1159"/>
      <c r="S15" s="1159"/>
      <c r="T15" s="1159"/>
      <c r="U15" s="1159"/>
      <c r="V15" s="1159"/>
      <c r="W15" s="1159" t="s">
        <v>455</v>
      </c>
    </row>
    <row r="16" spans="10:23" ht="14.25" customHeight="1">
      <c r="J16" s="687"/>
      <c r="K16" s="687"/>
      <c r="L16" s="1234" t="s">
        <v>92</v>
      </c>
      <c r="M16" s="1234" t="s">
        <v>641</v>
      </c>
      <c r="N16" s="662"/>
      <c r="O16" s="1235" t="s">
        <v>643</v>
      </c>
      <c r="P16" s="1236"/>
      <c r="Q16" s="1236"/>
      <c r="R16" s="1236"/>
      <c r="S16" s="1236"/>
      <c r="T16" s="1237"/>
      <c r="U16" s="1218" t="s">
        <v>341</v>
      </c>
      <c r="V16" s="1231" t="s">
        <v>275</v>
      </c>
      <c r="W16" s="1159"/>
    </row>
    <row r="17" spans="10:23" ht="14.25" customHeight="1">
      <c r="J17" s="687"/>
      <c r="K17" s="687"/>
      <c r="L17" s="1234"/>
      <c r="M17" s="1234"/>
      <c r="N17" s="663"/>
      <c r="O17" s="1240" t="s">
        <v>607</v>
      </c>
      <c r="P17" s="1238" t="s">
        <v>271</v>
      </c>
      <c r="Q17" s="1239"/>
      <c r="R17" s="1215" t="s">
        <v>656</v>
      </c>
      <c r="S17" s="1216"/>
      <c r="T17" s="1217"/>
      <c r="U17" s="1219"/>
      <c r="V17" s="1232"/>
      <c r="W17" s="1159"/>
    </row>
    <row r="18" spans="10:23" ht="33.75" customHeight="1">
      <c r="J18" s="687"/>
      <c r="K18" s="687"/>
      <c r="L18" s="1234"/>
      <c r="M18" s="1234"/>
      <c r="N18" s="664"/>
      <c r="O18" s="1241"/>
      <c r="P18" s="757" t="s">
        <v>608</v>
      </c>
      <c r="Q18" s="757" t="s">
        <v>6</v>
      </c>
      <c r="R18" s="781" t="s">
        <v>274</v>
      </c>
      <c r="S18" s="1229" t="s">
        <v>273</v>
      </c>
      <c r="T18" s="1230"/>
      <c r="U18" s="1220"/>
      <c r="V18" s="1233"/>
      <c r="W18" s="1159"/>
    </row>
    <row r="19" spans="10:23" ht="14.25">
      <c r="J19" s="687"/>
      <c r="K19" s="570">
        <v>1</v>
      </c>
      <c r="L19" s="648" t="s">
        <v>93</v>
      </c>
      <c r="M19" s="648" t="s">
        <v>49</v>
      </c>
      <c r="N19" s="650" t="str">
        <f ca="1">OFFSET(N19,0,-1)</f>
        <v>2</v>
      </c>
      <c r="O19" s="779">
        <f ca="1">OFFSET(O19,0,-1)+1</f>
        <v>3</v>
      </c>
      <c r="P19" s="779">
        <f ca="1">OFFSET(P19,0,-1)+1</f>
        <v>4</v>
      </c>
      <c r="Q19" s="779">
        <f ca="1">OFFSET(Q19,0,-1)+1</f>
        <v>5</v>
      </c>
      <c r="R19" s="779">
        <f ca="1">OFFSET(R19,0,-1)+1</f>
        <v>6</v>
      </c>
      <c r="S19" s="1223">
        <f ca="1">OFFSET(S19,0,-1)+1</f>
        <v>7</v>
      </c>
      <c r="T19" s="1223"/>
      <c r="U19" s="779">
        <f ca="1">OFFSET(U19,0,-2)+1</f>
        <v>8</v>
      </c>
      <c r="V19" s="650">
        <f ca="1">OFFSET(V19,0,-1)</f>
        <v>8</v>
      </c>
      <c r="W19" s="779">
        <f ca="1">OFFSET(W19,0,-1)+1</f>
        <v>9</v>
      </c>
    </row>
    <row r="20" spans="1:36" ht="22.5">
      <c r="A20" s="1207">
        <v>1</v>
      </c>
      <c r="B20" s="884"/>
      <c r="C20" s="884"/>
      <c r="D20" s="884"/>
      <c r="E20" s="885"/>
      <c r="F20" s="886"/>
      <c r="G20" s="886"/>
      <c r="H20" s="886"/>
      <c r="I20" s="887"/>
      <c r="J20" s="882"/>
      <c r="K20" s="889"/>
      <c r="L20" s="782">
        <f>mergeValue(A20)</f>
        <v>1</v>
      </c>
      <c r="M20" s="642" t="s">
        <v>20</v>
      </c>
      <c r="N20" s="647"/>
      <c r="O20" s="1208"/>
      <c r="P20" s="1208"/>
      <c r="Q20" s="1208"/>
      <c r="R20" s="1208"/>
      <c r="S20" s="1208"/>
      <c r="T20" s="1208"/>
      <c r="U20" s="1208"/>
      <c r="V20" s="1208"/>
      <c r="W20" s="631" t="s">
        <v>477</v>
      </c>
      <c r="Y20" s="830"/>
      <c r="Z20" s="830" t="str">
        <f t="shared" si="0" ref="Z20:Z33">IF(M20="","",M20)</f>
        <v>Наименование тарифа</v>
      </c>
      <c r="AA20" s="830"/>
      <c r="AB20" s="830"/>
      <c r="AC20" s="830"/>
      <c r="AI20" s="809"/>
      <c r="AJ20" s="809"/>
    </row>
    <row r="21" spans="1:36" ht="22.5">
      <c r="A21" s="1207"/>
      <c r="B21" s="1207">
        <v>1</v>
      </c>
      <c r="C21" s="884"/>
      <c r="D21" s="884"/>
      <c r="E21" s="886"/>
      <c r="F21" s="886"/>
      <c r="G21" s="886"/>
      <c r="H21" s="886"/>
      <c r="I21" s="881"/>
      <c r="J21" s="880"/>
      <c r="K21" s="883"/>
      <c r="L21" s="782" t="str">
        <f>mergeValue(A21)&amp;"."&amp;mergeValue(B21)</f>
        <v>1.1</v>
      </c>
      <c r="M21" s="693" t="s">
        <v>16</v>
      </c>
      <c r="N21" s="647"/>
      <c r="O21" s="1208"/>
      <c r="P21" s="1208"/>
      <c r="Q21" s="1208"/>
      <c r="R21" s="1208"/>
      <c r="S21" s="1208"/>
      <c r="T21" s="1208"/>
      <c r="U21" s="1208"/>
      <c r="V21" s="1208"/>
      <c r="W21" s="631" t="s">
        <v>478</v>
      </c>
      <c r="Y21" s="830"/>
      <c r="Z21" s="830" t="str">
        <f t="shared" si="0"/>
        <v>Территория действия тарифа</v>
      </c>
      <c r="AA21" s="830"/>
      <c r="AB21" s="830"/>
      <c r="AC21" s="830"/>
      <c r="AI21" s="809"/>
      <c r="AJ21" s="809"/>
    </row>
    <row r="22" spans="1:36" ht="22.5">
      <c r="A22" s="1207"/>
      <c r="B22" s="1207"/>
      <c r="C22" s="1207">
        <v>1</v>
      </c>
      <c r="D22" s="884"/>
      <c r="E22" s="886"/>
      <c r="F22" s="886"/>
      <c r="G22" s="886"/>
      <c r="H22" s="886"/>
      <c r="I22" s="888"/>
      <c r="J22" s="880"/>
      <c r="K22" s="883"/>
      <c r="L22" s="782" t="str">
        <f>mergeValue(A22)&amp;"."&amp;mergeValue(B22)&amp;"."&amp;mergeValue(C22)</f>
        <v>1.1.1</v>
      </c>
      <c r="M22" s="694" t="s">
        <v>7</v>
      </c>
      <c r="N22" s="647"/>
      <c r="O22" s="1208"/>
      <c r="P22" s="1208"/>
      <c r="Q22" s="1208"/>
      <c r="R22" s="1208"/>
      <c r="S22" s="1208"/>
      <c r="T22" s="1208"/>
      <c r="U22" s="1208"/>
      <c r="V22" s="1208"/>
      <c r="W22" s="631" t="s">
        <v>635</v>
      </c>
      <c r="Y22" s="830"/>
      <c r="Z22" s="830" t="str">
        <f t="shared" si="0"/>
        <v xml:space="preserve">Наименование системы теплоснабжения </v>
      </c>
      <c r="AA22" s="830"/>
      <c r="AB22" s="830"/>
      <c r="AC22" s="830"/>
      <c r="AI22" s="809"/>
      <c r="AJ22" s="809"/>
    </row>
    <row r="23" spans="1:36" ht="22.5">
      <c r="A23" s="1207"/>
      <c r="B23" s="1207"/>
      <c r="C23" s="1207"/>
      <c r="D23" s="1207">
        <v>1</v>
      </c>
      <c r="E23" s="886"/>
      <c r="F23" s="886"/>
      <c r="G23" s="886"/>
      <c r="H23" s="886"/>
      <c r="I23" s="888"/>
      <c r="J23" s="880"/>
      <c r="K23" s="883"/>
      <c r="L23" s="782" t="str">
        <f>mergeValue(A23)&amp;"."&amp;mergeValue(B23)&amp;"."&amp;mergeValue(C23)&amp;"."&amp;mergeValue(D23)</f>
        <v>1.1.1.1</v>
      </c>
      <c r="M23" s="695" t="s">
        <v>22</v>
      </c>
      <c r="N23" s="647"/>
      <c r="O23" s="1208"/>
      <c r="P23" s="1208"/>
      <c r="Q23" s="1208"/>
      <c r="R23" s="1208"/>
      <c r="S23" s="1208"/>
      <c r="T23" s="1208"/>
      <c r="U23" s="1208"/>
      <c r="V23" s="1208"/>
      <c r="W23" s="631" t="s">
        <v>636</v>
      </c>
      <c r="Y23" s="830"/>
      <c r="Z23" s="830" t="str">
        <f t="shared" si="0"/>
        <v xml:space="preserve">Источник тепловой энергии  </v>
      </c>
      <c r="AA23" s="830"/>
      <c r="AB23" s="830"/>
      <c r="AC23" s="830"/>
      <c r="AI23" s="809"/>
      <c r="AJ23" s="809"/>
    </row>
    <row r="24" spans="1:36" ht="101.25">
      <c r="A24" s="1207"/>
      <c r="B24" s="1207"/>
      <c r="C24" s="1207"/>
      <c r="D24" s="1207"/>
      <c r="E24" s="1207">
        <v>1</v>
      </c>
      <c r="F24" s="886"/>
      <c r="G24" s="886"/>
      <c r="H24" s="884">
        <v>1</v>
      </c>
      <c r="I24" s="1207">
        <v>1</v>
      </c>
      <c r="J24" s="886"/>
      <c r="K24" s="891"/>
      <c r="L24" s="782" t="str">
        <f>mergeValue(A24)&amp;"."&amp;mergeValue(B24)&amp;"."&amp;mergeValue(C24)&amp;"."&amp;mergeValue(D24)&amp;"."&amp;mergeValue(E24)</f>
        <v>1.1.1.1.1</v>
      </c>
      <c r="M24" s="555" t="s">
        <v>9</v>
      </c>
      <c r="N24" s="647"/>
      <c r="O24" s="1209"/>
      <c r="P24" s="1209"/>
      <c r="Q24" s="1209"/>
      <c r="R24" s="1209"/>
      <c r="S24" s="1209"/>
      <c r="T24" s="1209"/>
      <c r="U24" s="1209"/>
      <c r="V24" s="1209"/>
      <c r="W24" s="631" t="s">
        <v>640</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7"/>
      <c r="B25" s="1207"/>
      <c r="C25" s="1207"/>
      <c r="D25" s="1207"/>
      <c r="E25" s="1207"/>
      <c r="F25" s="1207">
        <v>1</v>
      </c>
      <c r="G25" s="884"/>
      <c r="H25" s="884"/>
      <c r="I25" s="1207"/>
      <c r="J25" s="1207">
        <v>1</v>
      </c>
      <c r="K25" s="892"/>
      <c r="L25" s="782" t="str">
        <f>mergeValue(A25)&amp;"."&amp;mergeValue(B25)&amp;"."&amp;mergeValue(C25)&amp;"."&amp;mergeValue(D25)&amp;"."&amp;mergeValue(E25)&amp;"."&amp;mergeValue(F25)</f>
        <v>1.1.1.1.1.1</v>
      </c>
      <c r="M25" s="556" t="s">
        <v>10</v>
      </c>
      <c r="N25" s="647"/>
      <c r="O25" s="1209"/>
      <c r="P25" s="1209"/>
      <c r="Q25" s="1209"/>
      <c r="R25" s="1209"/>
      <c r="S25" s="1209"/>
      <c r="T25" s="1209"/>
      <c r="U25" s="1209"/>
      <c r="V25" s="1209"/>
      <c r="W25" s="631" t="s">
        <v>638</v>
      </c>
      <c r="Y25" s="830"/>
      <c r="Z25" s="830" t="str">
        <f t="shared" si="0"/>
        <v>Группа потребителей</v>
      </c>
      <c r="AA25" s="830"/>
      <c r="AB25" s="830"/>
      <c r="AC25" s="830"/>
      <c r="AI25" s="809"/>
      <c r="AJ25" s="809"/>
    </row>
    <row r="26" spans="1:36" ht="189" customHeight="1">
      <c r="A26" s="1207"/>
      <c r="B26" s="1207"/>
      <c r="C26" s="1207"/>
      <c r="D26" s="1207"/>
      <c r="E26" s="1207"/>
      <c r="F26" s="1207"/>
      <c r="G26" s="884">
        <v>1</v>
      </c>
      <c r="H26" s="884"/>
      <c r="I26" s="1207"/>
      <c r="J26" s="1207"/>
      <c r="K26" s="892">
        <v>1</v>
      </c>
      <c r="L26" s="782" t="str">
        <f>mergeValue(A26)&amp;"."&amp;mergeValue(B26)&amp;"."&amp;mergeValue(C26)&amp;"."&amp;mergeValue(D26)&amp;"."&amp;mergeValue(E26)&amp;"."&amp;mergeValue(F26)&amp;"."&amp;mergeValue(G26)</f>
        <v>1.1.1.1.1.1.1</v>
      </c>
      <c r="M26" s="1070"/>
      <c r="N26" s="647"/>
      <c r="O26" s="764"/>
      <c r="P26" s="764"/>
      <c r="Q26" s="1095"/>
      <c r="R26" s="1213"/>
      <c r="S26" s="1214" t="s">
        <v>84</v>
      </c>
      <c r="T26" s="1213"/>
      <c r="U26" s="1214" t="s">
        <v>85</v>
      </c>
      <c r="V26" s="764"/>
      <c r="W26" s="1224" t="s">
        <v>657</v>
      </c>
      <c r="X26" s="809" t="str">
        <f>strCheckDate(O27:V27)</f>
        <v/>
      </c>
      <c r="Y26" s="830"/>
      <c r="Z26" s="830" t="str">
        <f t="shared" si="0"/>
        <v/>
      </c>
      <c r="AA26" s="830"/>
      <c r="AB26" s="830"/>
      <c r="AC26" s="830"/>
      <c r="AI26" s="809"/>
      <c r="AJ26" s="809"/>
    </row>
    <row r="27" spans="1:36" ht="11.25" hidden="1">
      <c r="A27" s="1207"/>
      <c r="B27" s="1207"/>
      <c r="C27" s="1207"/>
      <c r="D27" s="1207"/>
      <c r="E27" s="1207"/>
      <c r="F27" s="1207"/>
      <c r="G27" s="884"/>
      <c r="H27" s="884"/>
      <c r="I27" s="1207"/>
      <c r="J27" s="1207"/>
      <c r="K27" s="892"/>
      <c r="L27" s="801"/>
      <c r="M27" s="647"/>
      <c r="N27" s="647"/>
      <c r="O27" s="764"/>
      <c r="P27" s="764"/>
      <c r="Q27" s="770" t="str">
        <f>R26&amp;"-"&amp;T26</f>
        <v>-</v>
      </c>
      <c r="R27" s="1213"/>
      <c r="S27" s="1214"/>
      <c r="T27" s="1213"/>
      <c r="U27" s="1214"/>
      <c r="V27" s="764"/>
      <c r="W27" s="1225"/>
      <c r="Y27" s="830"/>
      <c r="Z27" s="830" t="str">
        <f t="shared" si="0"/>
        <v/>
      </c>
      <c r="AA27" s="830"/>
      <c r="AB27" s="830"/>
      <c r="AC27" s="830"/>
      <c r="AI27" s="809"/>
      <c r="AJ27" s="809"/>
    </row>
    <row r="28" spans="1:36" ht="15" customHeight="1">
      <c r="A28" s="1207"/>
      <c r="B28" s="1207"/>
      <c r="C28" s="1207"/>
      <c r="D28" s="1207"/>
      <c r="E28" s="1207"/>
      <c r="F28" s="1207"/>
      <c r="G28" s="886"/>
      <c r="H28" s="884"/>
      <c r="I28" s="1207"/>
      <c r="J28" s="1207"/>
      <c r="K28" s="891"/>
      <c r="L28" s="689"/>
      <c r="M28" s="558" t="s">
        <v>25</v>
      </c>
      <c r="N28" s="766"/>
      <c r="O28" s="766"/>
      <c r="P28" s="766"/>
      <c r="Q28" s="766"/>
      <c r="R28" s="766"/>
      <c r="S28" s="766"/>
      <c r="T28" s="766"/>
      <c r="U28" s="766"/>
      <c r="V28" s="763"/>
      <c r="W28" s="1226"/>
      <c r="Y28" s="830"/>
      <c r="Z28" s="830" t="str">
        <f t="shared" si="0"/>
        <v>Добавить вид теплоносителя (параметры теплоносителя)</v>
      </c>
      <c r="AA28" s="830"/>
      <c r="AB28" s="830"/>
      <c r="AC28" s="830"/>
      <c r="AI28" s="809"/>
      <c r="AJ28" s="809"/>
    </row>
    <row r="29" spans="1:36" ht="15" customHeight="1">
      <c r="A29" s="1207"/>
      <c r="B29" s="1207"/>
      <c r="C29" s="1207"/>
      <c r="D29" s="1207"/>
      <c r="E29" s="1207"/>
      <c r="F29" s="886"/>
      <c r="G29" s="886"/>
      <c r="H29" s="884"/>
      <c r="I29" s="1207"/>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7"/>
      <c r="B30" s="1207"/>
      <c r="C30" s="1207"/>
      <c r="D30" s="1207"/>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7"/>
      <c r="B31" s="1207"/>
      <c r="C31" s="1207"/>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7"/>
      <c r="B32" s="1207"/>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7"/>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4"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4"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2:23" ht="105.75" customHeight="1">
      <c r="L36" s="1">
        <v>1</v>
      </c>
      <c r="M36" s="1200" t="s">
        <v>634</v>
      </c>
      <c r="N36" s="1200"/>
      <c r="O36" s="1200"/>
      <c r="P36" s="1200"/>
      <c r="Q36" s="1200"/>
      <c r="R36" s="1200"/>
      <c r="S36" s="1200"/>
      <c r="T36" s="1200"/>
      <c r="U36" s="1200"/>
      <c r="V36" s="1200"/>
      <c r="W36" s="120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5">
    <dataValidation allowBlank="1" sqref="L28:V34 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dataValidation allowBlank="1" sqref="L983068:W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dataValidation allowBlank="1" showInputMessage="1" showErrorMessage="1" prompt="Для выбора выполните двойной щелчок левой клавиши мыши по соответствующей ячейке." sqref="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formula1>kind_of_heat_transfer</formula1>
    </dataValidation>
    <dataValidation type="textLength" operator="lessThanOrEqual" allowBlank="1" showInputMessage="1" showErrorMessage="1" errorTitle="Ошибка" error="Допускается ввод не более 900 символов!" sqref="JS20:JS27 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a3e3b9b-badf-4c51-96a8-ad4048c73a50}">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2" hidden="1" customWidth="1"/>
    <col min="2" max="4" width="3.71428571428571" style="586" hidden="1" customWidth="1"/>
    <col min="5" max="5" width="3.71428571428571" style="531" customWidth="1"/>
    <col min="6" max="6" width="9.71428571428571" style="524" customWidth="1"/>
    <col min="7" max="7" width="37.7142857142857" style="524" customWidth="1"/>
    <col min="8" max="8" width="66.8571428571429" style="524" customWidth="1"/>
    <col min="9" max="9" width="115.714285714286" style="524" customWidth="1"/>
    <col min="10" max="11" width="10.5714285714286" style="586"/>
    <col min="12" max="12" width="11.1428571428571" style="586" customWidth="1"/>
    <col min="13" max="20" width="10.5714285714286" style="586"/>
    <col min="21" max="16384" width="10.5714285714286" style="524"/>
  </cols>
  <sheetData>
    <row r="1" spans="1:1" ht="3" customHeight="1">
      <c r="A1" s="592" t="s">
        <v>184</v>
      </c>
    </row>
    <row r="2" spans="6:9" ht="22.5">
      <c r="F2" s="1201" t="s">
        <v>492</v>
      </c>
      <c r="G2" s="1202"/>
      <c r="H2" s="1203"/>
      <c r="I2" s="641"/>
    </row>
    <row r="3"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"2."&amp;mergeValue(A8)</f>
        <v>2.1</v>
      </c>
      <c r="G8" s="633" t="s">
        <v>495</v>
      </c>
      <c r="H8" s="605"/>
      <c r="I8" s="582" t="s">
        <v>592</v>
      </c>
      <c r="J8" s="616"/>
      <c r="K8" s="591"/>
      <c r="L8" s="591"/>
      <c r="M8" s="591"/>
      <c r="N8" s="591"/>
      <c r="O8" s="591"/>
      <c r="P8" s="591"/>
      <c r="Q8" s="591"/>
      <c r="R8" s="591"/>
      <c r="S8" s="591"/>
      <c r="T8" s="591"/>
    </row>
    <row r="9" spans="1:20" s="571" customFormat="1" ht="22.5">
      <c r="A9" s="1205"/>
      <c r="B9" s="591"/>
      <c r="C9" s="591"/>
      <c r="D9" s="591"/>
      <c r="F9" s="617" t="str">
        <f>"3."&amp;mergeValue(A9)</f>
        <v>3.1</v>
      </c>
      <c r="G9" s="633" t="s">
        <v>496</v>
      </c>
      <c r="H9" s="605"/>
      <c r="I9" s="582" t="s">
        <v>590</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"4."&amp;mergeValue(A11)&amp;"."&amp;mergeValue(B11)</f>
        <v>4.1.1</v>
      </c>
      <c r="G11" s="612" t="s">
        <v>594</v>
      </c>
      <c r="H11" s="605" t="str">
        <f>IF(region_name="","",region_name)</f>
        <v>Республика Татарстан</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"4."&amp;mergeValue(A13)&amp;"."&amp;mergeValue(B13)&amp;"."&amp;mergeValue(C13)&amp;"."&amp;mergeValue(D13)</f>
        <v>4.1.1.1.1</v>
      </c>
      <c r="G13" s="634" t="s">
        <v>499</v>
      </c>
      <c r="H13" s="605"/>
      <c r="I13" s="1206" t="s">
        <v>593</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595</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0d9c6de-73d2-4cc1-b505-8317e8afc2e6}">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86" hidden="1" customWidth="1"/>
    <col min="7" max="8" width="9.14285714285714" style="511" hidden="1" customWidth="1"/>
    <col min="9" max="9" width="3.71428571428571" style="484" customWidth="1"/>
    <col min="10" max="11" width="3.71428571428571" style="483" customWidth="1"/>
    <col min="12" max="12" width="12.7142857142857" style="477" customWidth="1"/>
    <col min="13" max="13" width="44.7142857142857" style="477" customWidth="1"/>
    <col min="14" max="14" width="1.71428571428571" style="477" hidden="1" customWidth="1"/>
    <col min="15" max="15" width="23.7142857142857" style="477" customWidth="1"/>
    <col min="16" max="17" width="1.71428571428571" style="477" hidden="1" customWidth="1"/>
    <col min="18" max="18" width="11.7142857142857" style="477" customWidth="1"/>
    <col min="19" max="19" width="3.71428571428571" style="477" customWidth="1"/>
    <col min="20" max="20" width="11.7142857142857" style="477" customWidth="1"/>
    <col min="21" max="21" width="8.57142857142857" style="477" hidden="1" customWidth="1"/>
    <col min="22" max="22" width="4.71428571428571" style="477" customWidth="1"/>
    <col min="23" max="23" width="115.714285714286" style="477" customWidth="1"/>
    <col min="24" max="33" width="10.5714285714286" style="501"/>
    <col min="34" max="256" width="10.5714285714286" style="477"/>
    <col min="257" max="264" width="0" style="477" hidden="1" customWidth="1"/>
    <col min="265" max="267" width="3.71428571428571" style="477" customWidth="1"/>
    <col min="268" max="268" width="12.7142857142857" style="477" customWidth="1"/>
    <col min="269" max="269" width="51.1428571428571" style="477" customWidth="1"/>
    <col min="270" max="270" width="0" style="477" hidden="1" customWidth="1"/>
    <col min="271" max="271" width="18.7142857142857" style="477" customWidth="1"/>
    <col min="272" max="273" width="0" style="477" hidden="1" customWidth="1"/>
    <col min="274" max="274" width="11.7142857142857" style="477" customWidth="1"/>
    <col min="275" max="275" width="6.42857142857143" style="477" customWidth="1"/>
    <col min="276" max="276" width="11.7142857142857" style="477" customWidth="1"/>
    <col min="277" max="277" width="0" style="477" hidden="1" customWidth="1"/>
    <col min="278" max="278" width="3.71428571428571" style="477" customWidth="1"/>
    <col min="279" max="279" width="11.1428571428571" style="477" customWidth="1"/>
    <col min="280" max="512" width="10.5714285714286" style="477"/>
    <col min="513" max="520" width="0" style="477" hidden="1" customWidth="1"/>
    <col min="521" max="523" width="3.71428571428571" style="477" customWidth="1"/>
    <col min="524" max="524" width="12.7142857142857" style="477" customWidth="1"/>
    <col min="525" max="525" width="51.1428571428571" style="477" customWidth="1"/>
    <col min="526" max="526" width="0" style="477" hidden="1" customWidth="1"/>
    <col min="527" max="527" width="18.7142857142857" style="477" customWidth="1"/>
    <col min="528" max="529" width="0" style="477" hidden="1" customWidth="1"/>
    <col min="530" max="530" width="11.7142857142857" style="477" customWidth="1"/>
    <col min="531" max="531" width="6.42857142857143" style="477" customWidth="1"/>
    <col min="532" max="532" width="11.7142857142857" style="477" customWidth="1"/>
    <col min="533" max="533" width="0" style="477" hidden="1" customWidth="1"/>
    <col min="534" max="534" width="3.71428571428571" style="477" customWidth="1"/>
    <col min="535" max="535" width="11.1428571428571" style="477" customWidth="1"/>
    <col min="536" max="768" width="10.5714285714286" style="477"/>
    <col min="769" max="776" width="0" style="477" hidden="1" customWidth="1"/>
    <col min="777" max="779" width="3.71428571428571" style="477" customWidth="1"/>
    <col min="780" max="780" width="12.7142857142857" style="477" customWidth="1"/>
    <col min="781" max="781" width="51.1428571428571" style="477" customWidth="1"/>
    <col min="782" max="782" width="0" style="477" hidden="1" customWidth="1"/>
    <col min="783" max="783" width="18.7142857142857" style="477" customWidth="1"/>
    <col min="784" max="785" width="0" style="477" hidden="1" customWidth="1"/>
    <col min="786" max="786" width="11.7142857142857" style="477" customWidth="1"/>
    <col min="787" max="787" width="6.42857142857143" style="477" customWidth="1"/>
    <col min="788" max="788" width="11.7142857142857" style="477" customWidth="1"/>
    <col min="789" max="789" width="0" style="477" hidden="1" customWidth="1"/>
    <col min="790" max="790" width="3.71428571428571" style="477" customWidth="1"/>
    <col min="791" max="791" width="11.1428571428571" style="477" customWidth="1"/>
    <col min="792" max="1024" width="10.5714285714286" style="477"/>
    <col min="1025" max="1032" width="0" style="477" hidden="1" customWidth="1"/>
    <col min="1033" max="1035" width="3.71428571428571" style="477" customWidth="1"/>
    <col min="1036" max="1036" width="12.7142857142857" style="477" customWidth="1"/>
    <col min="1037" max="1037" width="51.1428571428571" style="477" customWidth="1"/>
    <col min="1038" max="1038" width="0" style="477" hidden="1" customWidth="1"/>
    <col min="1039" max="1039" width="18.7142857142857" style="477" customWidth="1"/>
    <col min="1040" max="1041" width="0" style="477" hidden="1" customWidth="1"/>
    <col min="1042" max="1042" width="11.7142857142857" style="477" customWidth="1"/>
    <col min="1043" max="1043" width="6.42857142857143" style="477" customWidth="1"/>
    <col min="1044" max="1044" width="11.7142857142857" style="477" customWidth="1"/>
    <col min="1045" max="1045" width="0" style="477" hidden="1" customWidth="1"/>
    <col min="1046" max="1046" width="3.71428571428571" style="477" customWidth="1"/>
    <col min="1047" max="1047" width="11.1428571428571" style="477" customWidth="1"/>
    <col min="1048" max="1280" width="10.5714285714286" style="477"/>
    <col min="1281" max="1288" width="0" style="477" hidden="1" customWidth="1"/>
    <col min="1289" max="1291" width="3.71428571428571" style="477" customWidth="1"/>
    <col min="1292" max="1292" width="12.7142857142857" style="477" customWidth="1"/>
    <col min="1293" max="1293" width="51.1428571428571" style="477" customWidth="1"/>
    <col min="1294" max="1294" width="0" style="477" hidden="1" customWidth="1"/>
    <col min="1295" max="1295" width="18.7142857142857" style="477" customWidth="1"/>
    <col min="1296" max="1297" width="0" style="477" hidden="1" customWidth="1"/>
    <col min="1298" max="1298" width="11.7142857142857" style="477" customWidth="1"/>
    <col min="1299" max="1299" width="6.42857142857143" style="477" customWidth="1"/>
    <col min="1300" max="1300" width="11.7142857142857" style="477" customWidth="1"/>
    <col min="1301" max="1301" width="0" style="477" hidden="1" customWidth="1"/>
    <col min="1302" max="1302" width="3.71428571428571" style="477" customWidth="1"/>
    <col min="1303" max="1303" width="11.1428571428571" style="477" customWidth="1"/>
    <col min="1304" max="1536" width="10.5714285714286" style="477"/>
    <col min="1537" max="1544" width="0" style="477" hidden="1" customWidth="1"/>
    <col min="1545" max="1547" width="3.71428571428571" style="477" customWidth="1"/>
    <col min="1548" max="1548" width="12.7142857142857" style="477" customWidth="1"/>
    <col min="1549" max="1549" width="51.1428571428571" style="477" customWidth="1"/>
    <col min="1550" max="1550" width="0" style="477" hidden="1" customWidth="1"/>
    <col min="1551" max="1551" width="18.7142857142857" style="477" customWidth="1"/>
    <col min="1552" max="1553" width="0" style="477" hidden="1" customWidth="1"/>
    <col min="1554" max="1554" width="11.7142857142857" style="477" customWidth="1"/>
    <col min="1555" max="1555" width="6.42857142857143" style="477" customWidth="1"/>
    <col min="1556" max="1556" width="11.7142857142857" style="477" customWidth="1"/>
    <col min="1557" max="1557" width="0" style="477" hidden="1" customWidth="1"/>
    <col min="1558" max="1558" width="3.71428571428571" style="477" customWidth="1"/>
    <col min="1559" max="1559" width="11.1428571428571" style="477" customWidth="1"/>
    <col min="1560" max="1792" width="10.5714285714286" style="477"/>
    <col min="1793" max="1800" width="0" style="477" hidden="1" customWidth="1"/>
    <col min="1801" max="1803" width="3.71428571428571" style="477" customWidth="1"/>
    <col min="1804" max="1804" width="12.7142857142857" style="477" customWidth="1"/>
    <col min="1805" max="1805" width="51.1428571428571" style="477" customWidth="1"/>
    <col min="1806" max="1806" width="0" style="477" hidden="1" customWidth="1"/>
    <col min="1807" max="1807" width="18.7142857142857" style="477" customWidth="1"/>
    <col min="1808" max="1809" width="0" style="477" hidden="1" customWidth="1"/>
    <col min="1810" max="1810" width="11.7142857142857" style="477" customWidth="1"/>
    <col min="1811" max="1811" width="6.42857142857143" style="477" customWidth="1"/>
    <col min="1812" max="1812" width="11.7142857142857" style="477" customWidth="1"/>
    <col min="1813" max="1813" width="0" style="477" hidden="1" customWidth="1"/>
    <col min="1814" max="1814" width="3.71428571428571" style="477" customWidth="1"/>
    <col min="1815" max="1815" width="11.1428571428571" style="477" customWidth="1"/>
    <col min="1816" max="2048" width="10.5714285714286" style="477"/>
    <col min="2049" max="2056" width="0" style="477" hidden="1" customWidth="1"/>
    <col min="2057" max="2059" width="3.71428571428571" style="477" customWidth="1"/>
    <col min="2060" max="2060" width="12.7142857142857" style="477" customWidth="1"/>
    <col min="2061" max="2061" width="51.1428571428571" style="477" customWidth="1"/>
    <col min="2062" max="2062" width="0" style="477" hidden="1" customWidth="1"/>
    <col min="2063" max="2063" width="18.7142857142857" style="477" customWidth="1"/>
    <col min="2064" max="2065" width="0" style="477" hidden="1" customWidth="1"/>
    <col min="2066" max="2066" width="11.7142857142857" style="477" customWidth="1"/>
    <col min="2067" max="2067" width="6.42857142857143" style="477" customWidth="1"/>
    <col min="2068" max="2068" width="11.7142857142857" style="477" customWidth="1"/>
    <col min="2069" max="2069" width="0" style="477" hidden="1" customWidth="1"/>
    <col min="2070" max="2070" width="3.71428571428571" style="477" customWidth="1"/>
    <col min="2071" max="2071" width="11.1428571428571" style="477" customWidth="1"/>
    <col min="2072" max="2304" width="10.5714285714286" style="477"/>
    <col min="2305" max="2312" width="0" style="477" hidden="1" customWidth="1"/>
    <col min="2313" max="2315" width="3.71428571428571" style="477" customWidth="1"/>
    <col min="2316" max="2316" width="12.7142857142857" style="477" customWidth="1"/>
    <col min="2317" max="2317" width="51.1428571428571" style="477" customWidth="1"/>
    <col min="2318" max="2318" width="0" style="477" hidden="1" customWidth="1"/>
    <col min="2319" max="2319" width="18.7142857142857" style="477" customWidth="1"/>
    <col min="2320" max="2321" width="0" style="477" hidden="1" customWidth="1"/>
    <col min="2322" max="2322" width="11.7142857142857" style="477" customWidth="1"/>
    <col min="2323" max="2323" width="6.42857142857143" style="477" customWidth="1"/>
    <col min="2324" max="2324" width="11.7142857142857" style="477" customWidth="1"/>
    <col min="2325" max="2325" width="0" style="477" hidden="1" customWidth="1"/>
    <col min="2326" max="2326" width="3.71428571428571" style="477" customWidth="1"/>
    <col min="2327" max="2327" width="11.1428571428571" style="477" customWidth="1"/>
    <col min="2328" max="2560" width="10.5714285714286" style="477"/>
    <col min="2561" max="2568" width="0" style="477" hidden="1" customWidth="1"/>
    <col min="2569" max="2571" width="3.71428571428571" style="477" customWidth="1"/>
    <col min="2572" max="2572" width="12.7142857142857" style="477" customWidth="1"/>
    <col min="2573" max="2573" width="51.1428571428571" style="477" customWidth="1"/>
    <col min="2574" max="2574" width="0" style="477" hidden="1" customWidth="1"/>
    <col min="2575" max="2575" width="18.7142857142857" style="477" customWidth="1"/>
    <col min="2576" max="2577" width="0" style="477" hidden="1" customWidth="1"/>
    <col min="2578" max="2578" width="11.7142857142857" style="477" customWidth="1"/>
    <col min="2579" max="2579" width="6.42857142857143" style="477" customWidth="1"/>
    <col min="2580" max="2580" width="11.7142857142857" style="477" customWidth="1"/>
    <col min="2581" max="2581" width="0" style="477" hidden="1" customWidth="1"/>
    <col min="2582" max="2582" width="3.71428571428571" style="477" customWidth="1"/>
    <col min="2583" max="2583" width="11.1428571428571" style="477" customWidth="1"/>
    <col min="2584" max="2816" width="10.5714285714286" style="477"/>
    <col min="2817" max="2824" width="0" style="477" hidden="1" customWidth="1"/>
    <col min="2825" max="2827" width="3.71428571428571" style="477" customWidth="1"/>
    <col min="2828" max="2828" width="12.7142857142857" style="477" customWidth="1"/>
    <col min="2829" max="2829" width="51.1428571428571" style="477" customWidth="1"/>
    <col min="2830" max="2830" width="0" style="477" hidden="1" customWidth="1"/>
    <col min="2831" max="2831" width="18.7142857142857" style="477" customWidth="1"/>
    <col min="2832" max="2833" width="0" style="477" hidden="1" customWidth="1"/>
    <col min="2834" max="2834" width="11.7142857142857" style="477" customWidth="1"/>
    <col min="2835" max="2835" width="6.42857142857143" style="477" customWidth="1"/>
    <col min="2836" max="2836" width="11.7142857142857" style="477" customWidth="1"/>
    <col min="2837" max="2837" width="0" style="477" hidden="1" customWidth="1"/>
    <col min="2838" max="2838" width="3.71428571428571" style="477" customWidth="1"/>
    <col min="2839" max="2839" width="11.1428571428571" style="477" customWidth="1"/>
    <col min="2840" max="3072" width="10.5714285714286" style="477"/>
    <col min="3073" max="3080" width="0" style="477" hidden="1" customWidth="1"/>
    <col min="3081" max="3083" width="3.71428571428571" style="477" customWidth="1"/>
    <col min="3084" max="3084" width="12.7142857142857" style="477" customWidth="1"/>
    <col min="3085" max="3085" width="51.1428571428571" style="477" customWidth="1"/>
    <col min="3086" max="3086" width="0" style="477" hidden="1" customWidth="1"/>
    <col min="3087" max="3087" width="18.7142857142857" style="477" customWidth="1"/>
    <col min="3088" max="3089" width="0" style="477" hidden="1" customWidth="1"/>
    <col min="3090" max="3090" width="11.7142857142857" style="477" customWidth="1"/>
    <col min="3091" max="3091" width="6.42857142857143" style="477" customWidth="1"/>
    <col min="3092" max="3092" width="11.7142857142857" style="477" customWidth="1"/>
    <col min="3093" max="3093" width="0" style="477" hidden="1" customWidth="1"/>
    <col min="3094" max="3094" width="3.71428571428571" style="477" customWidth="1"/>
    <col min="3095" max="3095" width="11.1428571428571" style="477" customWidth="1"/>
    <col min="3096" max="3328" width="10.5714285714286" style="477"/>
    <col min="3329" max="3336" width="0" style="477" hidden="1" customWidth="1"/>
    <col min="3337" max="3339" width="3.71428571428571" style="477" customWidth="1"/>
    <col min="3340" max="3340" width="12.7142857142857" style="477" customWidth="1"/>
    <col min="3341" max="3341" width="51.1428571428571" style="477" customWidth="1"/>
    <col min="3342" max="3342" width="0" style="477" hidden="1" customWidth="1"/>
    <col min="3343" max="3343" width="18.7142857142857" style="477" customWidth="1"/>
    <col min="3344" max="3345" width="0" style="477" hidden="1" customWidth="1"/>
    <col min="3346" max="3346" width="11.7142857142857" style="477" customWidth="1"/>
    <col min="3347" max="3347" width="6.42857142857143" style="477" customWidth="1"/>
    <col min="3348" max="3348" width="11.7142857142857" style="477" customWidth="1"/>
    <col min="3349" max="3349" width="0" style="477" hidden="1" customWidth="1"/>
    <col min="3350" max="3350" width="3.71428571428571" style="477" customWidth="1"/>
    <col min="3351" max="3351" width="11.1428571428571" style="477" customWidth="1"/>
    <col min="3352" max="3584" width="10.5714285714286" style="477"/>
    <col min="3585" max="3592" width="0" style="477" hidden="1" customWidth="1"/>
    <col min="3593" max="3595" width="3.71428571428571" style="477" customWidth="1"/>
    <col min="3596" max="3596" width="12.7142857142857" style="477" customWidth="1"/>
    <col min="3597" max="3597" width="51.1428571428571" style="477" customWidth="1"/>
    <col min="3598" max="3598" width="0" style="477" hidden="1" customWidth="1"/>
    <col min="3599" max="3599" width="18.7142857142857" style="477" customWidth="1"/>
    <col min="3600" max="3601" width="0" style="477" hidden="1" customWidth="1"/>
    <col min="3602" max="3602" width="11.7142857142857" style="477" customWidth="1"/>
    <col min="3603" max="3603" width="6.42857142857143" style="477" customWidth="1"/>
    <col min="3604" max="3604" width="11.7142857142857" style="477" customWidth="1"/>
    <col min="3605" max="3605" width="0" style="477" hidden="1" customWidth="1"/>
    <col min="3606" max="3606" width="3.71428571428571" style="477" customWidth="1"/>
    <col min="3607" max="3607" width="11.1428571428571" style="477" customWidth="1"/>
    <col min="3608" max="3840" width="10.5714285714286" style="477"/>
    <col min="3841" max="3848" width="0" style="477" hidden="1" customWidth="1"/>
    <col min="3849" max="3851" width="3.71428571428571" style="477" customWidth="1"/>
    <col min="3852" max="3852" width="12.7142857142857" style="477" customWidth="1"/>
    <col min="3853" max="3853" width="51.1428571428571" style="477" customWidth="1"/>
    <col min="3854" max="3854" width="0" style="477" hidden="1" customWidth="1"/>
    <col min="3855" max="3855" width="18.7142857142857" style="477" customWidth="1"/>
    <col min="3856" max="3857" width="0" style="477" hidden="1" customWidth="1"/>
    <col min="3858" max="3858" width="11.7142857142857" style="477" customWidth="1"/>
    <col min="3859" max="3859" width="6.42857142857143" style="477" customWidth="1"/>
    <col min="3860" max="3860" width="11.7142857142857" style="477" customWidth="1"/>
    <col min="3861" max="3861" width="0" style="477" hidden="1" customWidth="1"/>
    <col min="3862" max="3862" width="3.71428571428571" style="477" customWidth="1"/>
    <col min="3863" max="3863" width="11.1428571428571" style="477" customWidth="1"/>
    <col min="3864" max="4096" width="10.5714285714286" style="477"/>
    <col min="4097" max="4104" width="0" style="477" hidden="1" customWidth="1"/>
    <col min="4105" max="4107" width="3.71428571428571" style="477" customWidth="1"/>
    <col min="4108" max="4108" width="12.7142857142857" style="477" customWidth="1"/>
    <col min="4109" max="4109" width="51.1428571428571" style="477" customWidth="1"/>
    <col min="4110" max="4110" width="0" style="477" hidden="1" customWidth="1"/>
    <col min="4111" max="4111" width="18.7142857142857" style="477" customWidth="1"/>
    <col min="4112" max="4113" width="0" style="477" hidden="1" customWidth="1"/>
    <col min="4114" max="4114" width="11.7142857142857" style="477" customWidth="1"/>
    <col min="4115" max="4115" width="6.42857142857143" style="477" customWidth="1"/>
    <col min="4116" max="4116" width="11.7142857142857" style="477" customWidth="1"/>
    <col min="4117" max="4117" width="0" style="477" hidden="1" customWidth="1"/>
    <col min="4118" max="4118" width="3.71428571428571" style="477" customWidth="1"/>
    <col min="4119" max="4119" width="11.1428571428571" style="477" customWidth="1"/>
    <col min="4120" max="4352" width="10.5714285714286" style="477"/>
    <col min="4353" max="4360" width="0" style="477" hidden="1" customWidth="1"/>
    <col min="4361" max="4363" width="3.71428571428571" style="477" customWidth="1"/>
    <col min="4364" max="4364" width="12.7142857142857" style="477" customWidth="1"/>
    <col min="4365" max="4365" width="51.1428571428571" style="477" customWidth="1"/>
    <col min="4366" max="4366" width="0" style="477" hidden="1" customWidth="1"/>
    <col min="4367" max="4367" width="18.7142857142857" style="477" customWidth="1"/>
    <col min="4368" max="4369" width="0" style="477" hidden="1" customWidth="1"/>
    <col min="4370" max="4370" width="11.7142857142857" style="477" customWidth="1"/>
    <col min="4371" max="4371" width="6.42857142857143" style="477" customWidth="1"/>
    <col min="4372" max="4372" width="11.7142857142857" style="477" customWidth="1"/>
    <col min="4373" max="4373" width="0" style="477" hidden="1" customWidth="1"/>
    <col min="4374" max="4374" width="3.71428571428571" style="477" customWidth="1"/>
    <col min="4375" max="4375" width="11.1428571428571" style="477" customWidth="1"/>
    <col min="4376" max="4608" width="10.5714285714286" style="477"/>
    <col min="4609" max="4616" width="0" style="477" hidden="1" customWidth="1"/>
    <col min="4617" max="4619" width="3.71428571428571" style="477" customWidth="1"/>
    <col min="4620" max="4620" width="12.7142857142857" style="477" customWidth="1"/>
    <col min="4621" max="4621" width="51.1428571428571" style="477" customWidth="1"/>
    <col min="4622" max="4622" width="0" style="477" hidden="1" customWidth="1"/>
    <col min="4623" max="4623" width="18.7142857142857" style="477" customWidth="1"/>
    <col min="4624" max="4625" width="0" style="477" hidden="1" customWidth="1"/>
    <col min="4626" max="4626" width="11.7142857142857" style="477" customWidth="1"/>
    <col min="4627" max="4627" width="6.42857142857143" style="477" customWidth="1"/>
    <col min="4628" max="4628" width="11.7142857142857" style="477" customWidth="1"/>
    <col min="4629" max="4629" width="0" style="477" hidden="1" customWidth="1"/>
    <col min="4630" max="4630" width="3.71428571428571" style="477" customWidth="1"/>
    <col min="4631" max="4631" width="11.1428571428571" style="477" customWidth="1"/>
    <col min="4632" max="4864" width="10.5714285714286" style="477"/>
    <col min="4865" max="4872" width="0" style="477" hidden="1" customWidth="1"/>
    <col min="4873" max="4875" width="3.71428571428571" style="477" customWidth="1"/>
    <col min="4876" max="4876" width="12.7142857142857" style="477" customWidth="1"/>
    <col min="4877" max="4877" width="51.1428571428571" style="477" customWidth="1"/>
    <col min="4878" max="4878" width="0" style="477" hidden="1" customWidth="1"/>
    <col min="4879" max="4879" width="18.7142857142857" style="477" customWidth="1"/>
    <col min="4880" max="4881" width="0" style="477" hidden="1" customWidth="1"/>
    <col min="4882" max="4882" width="11.7142857142857" style="477" customWidth="1"/>
    <col min="4883" max="4883" width="6.42857142857143" style="477" customWidth="1"/>
    <col min="4884" max="4884" width="11.7142857142857" style="477" customWidth="1"/>
    <col min="4885" max="4885" width="0" style="477" hidden="1" customWidth="1"/>
    <col min="4886" max="4886" width="3.71428571428571" style="477" customWidth="1"/>
    <col min="4887" max="4887" width="11.1428571428571" style="477" customWidth="1"/>
    <col min="4888" max="5120" width="10.5714285714286" style="477"/>
    <col min="5121" max="5128" width="0" style="477" hidden="1" customWidth="1"/>
    <col min="5129" max="5131" width="3.71428571428571" style="477" customWidth="1"/>
    <col min="5132" max="5132" width="12.7142857142857" style="477" customWidth="1"/>
    <col min="5133" max="5133" width="51.1428571428571" style="477" customWidth="1"/>
    <col min="5134" max="5134" width="0" style="477" hidden="1" customWidth="1"/>
    <col min="5135" max="5135" width="18.7142857142857" style="477" customWidth="1"/>
    <col min="5136" max="5137" width="0" style="477" hidden="1" customWidth="1"/>
    <col min="5138" max="5138" width="11.7142857142857" style="477" customWidth="1"/>
    <col min="5139" max="5139" width="6.42857142857143" style="477" customWidth="1"/>
    <col min="5140" max="5140" width="11.7142857142857" style="477" customWidth="1"/>
    <col min="5141" max="5141" width="0" style="477" hidden="1" customWidth="1"/>
    <col min="5142" max="5142" width="3.71428571428571" style="477" customWidth="1"/>
    <col min="5143" max="5143" width="11.1428571428571" style="477" customWidth="1"/>
    <col min="5144" max="5376" width="10.5714285714286" style="477"/>
    <col min="5377" max="5384" width="0" style="477" hidden="1" customWidth="1"/>
    <col min="5385" max="5387" width="3.71428571428571" style="477" customWidth="1"/>
    <col min="5388" max="5388" width="12.7142857142857" style="477" customWidth="1"/>
    <col min="5389" max="5389" width="51.1428571428571" style="477" customWidth="1"/>
    <col min="5390" max="5390" width="0" style="477" hidden="1" customWidth="1"/>
    <col min="5391" max="5391" width="18.7142857142857" style="477" customWidth="1"/>
    <col min="5392" max="5393" width="0" style="477" hidden="1" customWidth="1"/>
    <col min="5394" max="5394" width="11.7142857142857" style="477" customWidth="1"/>
    <col min="5395" max="5395" width="6.42857142857143" style="477" customWidth="1"/>
    <col min="5396" max="5396" width="11.7142857142857" style="477" customWidth="1"/>
    <col min="5397" max="5397" width="0" style="477" hidden="1" customWidth="1"/>
    <col min="5398" max="5398" width="3.71428571428571" style="477" customWidth="1"/>
    <col min="5399" max="5399" width="11.1428571428571" style="477" customWidth="1"/>
    <col min="5400" max="5632" width="10.5714285714286" style="477"/>
    <col min="5633" max="5640" width="0" style="477" hidden="1" customWidth="1"/>
    <col min="5641" max="5643" width="3.71428571428571" style="477" customWidth="1"/>
    <col min="5644" max="5644" width="12.7142857142857" style="477" customWidth="1"/>
    <col min="5645" max="5645" width="51.1428571428571" style="477" customWidth="1"/>
    <col min="5646" max="5646" width="0" style="477" hidden="1" customWidth="1"/>
    <col min="5647" max="5647" width="18.7142857142857" style="477" customWidth="1"/>
    <col min="5648" max="5649" width="0" style="477" hidden="1" customWidth="1"/>
    <col min="5650" max="5650" width="11.7142857142857" style="477" customWidth="1"/>
    <col min="5651" max="5651" width="6.42857142857143" style="477" customWidth="1"/>
    <col min="5652" max="5652" width="11.7142857142857" style="477" customWidth="1"/>
    <col min="5653" max="5653" width="0" style="477" hidden="1" customWidth="1"/>
    <col min="5654" max="5654" width="3.71428571428571" style="477" customWidth="1"/>
    <col min="5655" max="5655" width="11.1428571428571" style="477" customWidth="1"/>
    <col min="5656" max="5888" width="10.5714285714286" style="477"/>
    <col min="5889" max="5896" width="0" style="477" hidden="1" customWidth="1"/>
    <col min="5897" max="5899" width="3.71428571428571" style="477" customWidth="1"/>
    <col min="5900" max="5900" width="12.7142857142857" style="477" customWidth="1"/>
    <col min="5901" max="5901" width="51.1428571428571" style="477" customWidth="1"/>
    <col min="5902" max="5902" width="0" style="477" hidden="1" customWidth="1"/>
    <col min="5903" max="5903" width="18.7142857142857" style="477" customWidth="1"/>
    <col min="5904" max="5905" width="0" style="477" hidden="1" customWidth="1"/>
    <col min="5906" max="5906" width="11.7142857142857" style="477" customWidth="1"/>
    <col min="5907" max="5907" width="6.42857142857143" style="477" customWidth="1"/>
    <col min="5908" max="5908" width="11.7142857142857" style="477" customWidth="1"/>
    <col min="5909" max="5909" width="0" style="477" hidden="1" customWidth="1"/>
    <col min="5910" max="5910" width="3.71428571428571" style="477" customWidth="1"/>
    <col min="5911" max="5911" width="11.1428571428571" style="477" customWidth="1"/>
    <col min="5912" max="6144" width="10.5714285714286" style="477"/>
    <col min="6145" max="6152" width="0" style="477" hidden="1" customWidth="1"/>
    <col min="6153" max="6155" width="3.71428571428571" style="477" customWidth="1"/>
    <col min="6156" max="6156" width="12.7142857142857" style="477" customWidth="1"/>
    <col min="6157" max="6157" width="51.1428571428571" style="477" customWidth="1"/>
    <col min="6158" max="6158" width="0" style="477" hidden="1" customWidth="1"/>
    <col min="6159" max="6159" width="18.7142857142857" style="477" customWidth="1"/>
    <col min="6160" max="6161" width="0" style="477" hidden="1" customWidth="1"/>
    <col min="6162" max="6162" width="11.7142857142857" style="477" customWidth="1"/>
    <col min="6163" max="6163" width="6.42857142857143" style="477" customWidth="1"/>
    <col min="6164" max="6164" width="11.7142857142857" style="477" customWidth="1"/>
    <col min="6165" max="6165" width="0" style="477" hidden="1" customWidth="1"/>
    <col min="6166" max="6166" width="3.71428571428571" style="477" customWidth="1"/>
    <col min="6167" max="6167" width="11.1428571428571" style="477" customWidth="1"/>
    <col min="6168" max="6400" width="10.5714285714286" style="477"/>
    <col min="6401" max="6408" width="0" style="477" hidden="1" customWidth="1"/>
    <col min="6409" max="6411" width="3.71428571428571" style="477" customWidth="1"/>
    <col min="6412" max="6412" width="12.7142857142857" style="477" customWidth="1"/>
    <col min="6413" max="6413" width="51.1428571428571" style="477" customWidth="1"/>
    <col min="6414" max="6414" width="0" style="477" hidden="1" customWidth="1"/>
    <col min="6415" max="6415" width="18.7142857142857" style="477" customWidth="1"/>
    <col min="6416" max="6417" width="0" style="477" hidden="1" customWidth="1"/>
    <col min="6418" max="6418" width="11.7142857142857" style="477" customWidth="1"/>
    <col min="6419" max="6419" width="6.42857142857143" style="477" customWidth="1"/>
    <col min="6420" max="6420" width="11.7142857142857" style="477" customWidth="1"/>
    <col min="6421" max="6421" width="0" style="477" hidden="1" customWidth="1"/>
    <col min="6422" max="6422" width="3.71428571428571" style="477" customWidth="1"/>
    <col min="6423" max="6423" width="11.1428571428571" style="477" customWidth="1"/>
    <col min="6424" max="6656" width="10.5714285714286" style="477"/>
    <col min="6657" max="6664" width="0" style="477" hidden="1" customWidth="1"/>
    <col min="6665" max="6667" width="3.71428571428571" style="477" customWidth="1"/>
    <col min="6668" max="6668" width="12.7142857142857" style="477" customWidth="1"/>
    <col min="6669" max="6669" width="51.1428571428571" style="477" customWidth="1"/>
    <col min="6670" max="6670" width="0" style="477" hidden="1" customWidth="1"/>
    <col min="6671" max="6671" width="18.7142857142857" style="477" customWidth="1"/>
    <col min="6672" max="6673" width="0" style="477" hidden="1" customWidth="1"/>
    <col min="6674" max="6674" width="11.7142857142857" style="477" customWidth="1"/>
    <col min="6675" max="6675" width="6.42857142857143" style="477" customWidth="1"/>
    <col min="6676" max="6676" width="11.7142857142857" style="477" customWidth="1"/>
    <col min="6677" max="6677" width="0" style="477" hidden="1" customWidth="1"/>
    <col min="6678" max="6678" width="3.71428571428571" style="477" customWidth="1"/>
    <col min="6679" max="6679" width="11.1428571428571" style="477" customWidth="1"/>
    <col min="6680" max="6912" width="10.5714285714286" style="477"/>
    <col min="6913" max="6920" width="0" style="477" hidden="1" customWidth="1"/>
    <col min="6921" max="6923" width="3.71428571428571" style="477" customWidth="1"/>
    <col min="6924" max="6924" width="12.7142857142857" style="477" customWidth="1"/>
    <col min="6925" max="6925" width="51.1428571428571" style="477" customWidth="1"/>
    <col min="6926" max="6926" width="0" style="477" hidden="1" customWidth="1"/>
    <col min="6927" max="6927" width="18.7142857142857" style="477" customWidth="1"/>
    <col min="6928" max="6929" width="0" style="477" hidden="1" customWidth="1"/>
    <col min="6930" max="6930" width="11.7142857142857" style="477" customWidth="1"/>
    <col min="6931" max="6931" width="6.42857142857143" style="477" customWidth="1"/>
    <col min="6932" max="6932" width="11.7142857142857" style="477" customWidth="1"/>
    <col min="6933" max="6933" width="0" style="477" hidden="1" customWidth="1"/>
    <col min="6934" max="6934" width="3.71428571428571" style="477" customWidth="1"/>
    <col min="6935" max="6935" width="11.1428571428571" style="477" customWidth="1"/>
    <col min="6936" max="7168" width="10.5714285714286" style="477"/>
    <col min="7169" max="7176" width="0" style="477" hidden="1" customWidth="1"/>
    <col min="7177" max="7179" width="3.71428571428571" style="477" customWidth="1"/>
    <col min="7180" max="7180" width="12.7142857142857" style="477" customWidth="1"/>
    <col min="7181" max="7181" width="51.1428571428571" style="477" customWidth="1"/>
    <col min="7182" max="7182" width="0" style="477" hidden="1" customWidth="1"/>
    <col min="7183" max="7183" width="18.7142857142857" style="477" customWidth="1"/>
    <col min="7184" max="7185" width="0" style="477" hidden="1" customWidth="1"/>
    <col min="7186" max="7186" width="11.7142857142857" style="477" customWidth="1"/>
    <col min="7187" max="7187" width="6.42857142857143" style="477" customWidth="1"/>
    <col min="7188" max="7188" width="11.7142857142857" style="477" customWidth="1"/>
    <col min="7189" max="7189" width="0" style="477" hidden="1" customWidth="1"/>
    <col min="7190" max="7190" width="3.71428571428571" style="477" customWidth="1"/>
    <col min="7191" max="7191" width="11.1428571428571" style="477" customWidth="1"/>
    <col min="7192" max="7424" width="10.5714285714286" style="477"/>
    <col min="7425" max="7432" width="0" style="477" hidden="1" customWidth="1"/>
    <col min="7433" max="7435" width="3.71428571428571" style="477" customWidth="1"/>
    <col min="7436" max="7436" width="12.7142857142857" style="477" customWidth="1"/>
    <col min="7437" max="7437" width="51.1428571428571" style="477" customWidth="1"/>
    <col min="7438" max="7438" width="0" style="477" hidden="1" customWidth="1"/>
    <col min="7439" max="7439" width="18.7142857142857" style="477" customWidth="1"/>
    <col min="7440" max="7441" width="0" style="477" hidden="1" customWidth="1"/>
    <col min="7442" max="7442" width="11.7142857142857" style="477" customWidth="1"/>
    <col min="7443" max="7443" width="6.42857142857143" style="477" customWidth="1"/>
    <col min="7444" max="7444" width="11.7142857142857" style="477" customWidth="1"/>
    <col min="7445" max="7445" width="0" style="477" hidden="1" customWidth="1"/>
    <col min="7446" max="7446" width="3.71428571428571" style="477" customWidth="1"/>
    <col min="7447" max="7447" width="11.1428571428571" style="477" customWidth="1"/>
    <col min="7448" max="7680" width="10.5714285714286" style="477"/>
    <col min="7681" max="7688" width="0" style="477" hidden="1" customWidth="1"/>
    <col min="7689" max="7691" width="3.71428571428571" style="477" customWidth="1"/>
    <col min="7692" max="7692" width="12.7142857142857" style="477" customWidth="1"/>
    <col min="7693" max="7693" width="51.1428571428571" style="477" customWidth="1"/>
    <col min="7694" max="7694" width="0" style="477" hidden="1" customWidth="1"/>
    <col min="7695" max="7695" width="18.7142857142857" style="477" customWidth="1"/>
    <col min="7696" max="7697" width="0" style="477" hidden="1" customWidth="1"/>
    <col min="7698" max="7698" width="11.7142857142857" style="477" customWidth="1"/>
    <col min="7699" max="7699" width="6.42857142857143" style="477" customWidth="1"/>
    <col min="7700" max="7700" width="11.7142857142857" style="477" customWidth="1"/>
    <col min="7701" max="7701" width="0" style="477" hidden="1" customWidth="1"/>
    <col min="7702" max="7702" width="3.71428571428571" style="477" customWidth="1"/>
    <col min="7703" max="7703" width="11.1428571428571" style="477" customWidth="1"/>
    <col min="7704" max="7936" width="10.5714285714286" style="477"/>
    <col min="7937" max="7944" width="0" style="477" hidden="1" customWidth="1"/>
    <col min="7945" max="7947" width="3.71428571428571" style="477" customWidth="1"/>
    <col min="7948" max="7948" width="12.7142857142857" style="477" customWidth="1"/>
    <col min="7949" max="7949" width="51.1428571428571" style="477" customWidth="1"/>
    <col min="7950" max="7950" width="0" style="477" hidden="1" customWidth="1"/>
    <col min="7951" max="7951" width="18.7142857142857" style="477" customWidth="1"/>
    <col min="7952" max="7953" width="0" style="477" hidden="1" customWidth="1"/>
    <col min="7954" max="7954" width="11.7142857142857" style="477" customWidth="1"/>
    <col min="7955" max="7955" width="6.42857142857143" style="477" customWidth="1"/>
    <col min="7956" max="7956" width="11.7142857142857" style="477" customWidth="1"/>
    <col min="7957" max="7957" width="0" style="477" hidden="1" customWidth="1"/>
    <col min="7958" max="7958" width="3.71428571428571" style="477" customWidth="1"/>
    <col min="7959" max="7959" width="11.1428571428571" style="477" customWidth="1"/>
    <col min="7960" max="8192" width="10.5714285714286" style="477"/>
    <col min="8193" max="8200" width="0" style="477" hidden="1" customWidth="1"/>
    <col min="8201" max="8203" width="3.71428571428571" style="477" customWidth="1"/>
    <col min="8204" max="8204" width="12.7142857142857" style="477" customWidth="1"/>
    <col min="8205" max="8205" width="51.1428571428571" style="477" customWidth="1"/>
    <col min="8206" max="8206" width="0" style="477" hidden="1" customWidth="1"/>
    <col min="8207" max="8207" width="18.7142857142857" style="477" customWidth="1"/>
    <col min="8208" max="8209" width="0" style="477" hidden="1" customWidth="1"/>
    <col min="8210" max="8210" width="11.7142857142857" style="477" customWidth="1"/>
    <col min="8211" max="8211" width="6.42857142857143" style="477" customWidth="1"/>
    <col min="8212" max="8212" width="11.7142857142857" style="477" customWidth="1"/>
    <col min="8213" max="8213" width="0" style="477" hidden="1" customWidth="1"/>
    <col min="8214" max="8214" width="3.71428571428571" style="477" customWidth="1"/>
    <col min="8215" max="8215" width="11.1428571428571" style="477" customWidth="1"/>
    <col min="8216" max="8448" width="10.5714285714286" style="477"/>
    <col min="8449" max="8456" width="0" style="477" hidden="1" customWidth="1"/>
    <col min="8457" max="8459" width="3.71428571428571" style="477" customWidth="1"/>
    <col min="8460" max="8460" width="12.7142857142857" style="477" customWidth="1"/>
    <col min="8461" max="8461" width="51.1428571428571" style="477" customWidth="1"/>
    <col min="8462" max="8462" width="0" style="477" hidden="1" customWidth="1"/>
    <col min="8463" max="8463" width="18.7142857142857" style="477" customWidth="1"/>
    <col min="8464" max="8465" width="0" style="477" hidden="1" customWidth="1"/>
    <col min="8466" max="8466" width="11.7142857142857" style="477" customWidth="1"/>
    <col min="8467" max="8467" width="6.42857142857143" style="477" customWidth="1"/>
    <col min="8468" max="8468" width="11.7142857142857" style="477" customWidth="1"/>
    <col min="8469" max="8469" width="0" style="477" hidden="1" customWidth="1"/>
    <col min="8470" max="8470" width="3.71428571428571" style="477" customWidth="1"/>
    <col min="8471" max="8471" width="11.1428571428571" style="477" customWidth="1"/>
    <col min="8472" max="8704" width="10.5714285714286" style="477"/>
    <col min="8705" max="8712" width="0" style="477" hidden="1" customWidth="1"/>
    <col min="8713" max="8715" width="3.71428571428571" style="477" customWidth="1"/>
    <col min="8716" max="8716" width="12.7142857142857" style="477" customWidth="1"/>
    <col min="8717" max="8717" width="51.1428571428571" style="477" customWidth="1"/>
    <col min="8718" max="8718" width="0" style="477" hidden="1" customWidth="1"/>
    <col min="8719" max="8719" width="18.7142857142857" style="477" customWidth="1"/>
    <col min="8720" max="8721" width="0" style="477" hidden="1" customWidth="1"/>
    <col min="8722" max="8722" width="11.7142857142857" style="477" customWidth="1"/>
    <col min="8723" max="8723" width="6.42857142857143" style="477" customWidth="1"/>
    <col min="8724" max="8724" width="11.7142857142857" style="477" customWidth="1"/>
    <col min="8725" max="8725" width="0" style="477" hidden="1" customWidth="1"/>
    <col min="8726" max="8726" width="3.71428571428571" style="477" customWidth="1"/>
    <col min="8727" max="8727" width="11.1428571428571" style="477" customWidth="1"/>
    <col min="8728" max="8960" width="10.5714285714286" style="477"/>
    <col min="8961" max="8968" width="0" style="477" hidden="1" customWidth="1"/>
    <col min="8969" max="8971" width="3.71428571428571" style="477" customWidth="1"/>
    <col min="8972" max="8972" width="12.7142857142857" style="477" customWidth="1"/>
    <col min="8973" max="8973" width="51.1428571428571" style="477" customWidth="1"/>
    <col min="8974" max="8974" width="0" style="477" hidden="1" customWidth="1"/>
    <col min="8975" max="8975" width="18.7142857142857" style="477" customWidth="1"/>
    <col min="8976" max="8977" width="0" style="477" hidden="1" customWidth="1"/>
    <col min="8978" max="8978" width="11.7142857142857" style="477" customWidth="1"/>
    <col min="8979" max="8979" width="6.42857142857143" style="477" customWidth="1"/>
    <col min="8980" max="8980" width="11.7142857142857" style="477" customWidth="1"/>
    <col min="8981" max="8981" width="0" style="477" hidden="1" customWidth="1"/>
    <col min="8982" max="8982" width="3.71428571428571" style="477" customWidth="1"/>
    <col min="8983" max="8983" width="11.1428571428571" style="477" customWidth="1"/>
    <col min="8984" max="9216" width="10.5714285714286" style="477"/>
    <col min="9217" max="9224" width="0" style="477" hidden="1" customWidth="1"/>
    <col min="9225" max="9227" width="3.71428571428571" style="477" customWidth="1"/>
    <col min="9228" max="9228" width="12.7142857142857" style="477" customWidth="1"/>
    <col min="9229" max="9229" width="51.1428571428571" style="477" customWidth="1"/>
    <col min="9230" max="9230" width="0" style="477" hidden="1" customWidth="1"/>
    <col min="9231" max="9231" width="18.7142857142857" style="477" customWidth="1"/>
    <col min="9232" max="9233" width="0" style="477" hidden="1" customWidth="1"/>
    <col min="9234" max="9234" width="11.7142857142857" style="477" customWidth="1"/>
    <col min="9235" max="9235" width="6.42857142857143" style="477" customWidth="1"/>
    <col min="9236" max="9236" width="11.7142857142857" style="477" customWidth="1"/>
    <col min="9237" max="9237" width="0" style="477" hidden="1" customWidth="1"/>
    <col min="9238" max="9238" width="3.71428571428571" style="477" customWidth="1"/>
    <col min="9239" max="9239" width="11.1428571428571" style="477" customWidth="1"/>
    <col min="9240" max="9472" width="10.5714285714286" style="477"/>
    <col min="9473" max="9480" width="0" style="477" hidden="1" customWidth="1"/>
    <col min="9481" max="9483" width="3.71428571428571" style="477" customWidth="1"/>
    <col min="9484" max="9484" width="12.7142857142857" style="477" customWidth="1"/>
    <col min="9485" max="9485" width="51.1428571428571" style="477" customWidth="1"/>
    <col min="9486" max="9486" width="0" style="477" hidden="1" customWidth="1"/>
    <col min="9487" max="9487" width="18.7142857142857" style="477" customWidth="1"/>
    <col min="9488" max="9489" width="0" style="477" hidden="1" customWidth="1"/>
    <col min="9490" max="9490" width="11.7142857142857" style="477" customWidth="1"/>
    <col min="9491" max="9491" width="6.42857142857143" style="477" customWidth="1"/>
    <col min="9492" max="9492" width="11.7142857142857" style="477" customWidth="1"/>
    <col min="9493" max="9493" width="0" style="477" hidden="1" customWidth="1"/>
    <col min="9494" max="9494" width="3.71428571428571" style="477" customWidth="1"/>
    <col min="9495" max="9495" width="11.1428571428571" style="477" customWidth="1"/>
    <col min="9496" max="9728" width="10.5714285714286" style="477"/>
    <col min="9729" max="9736" width="0" style="477" hidden="1" customWidth="1"/>
    <col min="9737" max="9739" width="3.71428571428571" style="477" customWidth="1"/>
    <col min="9740" max="9740" width="12.7142857142857" style="477" customWidth="1"/>
    <col min="9741" max="9741" width="51.1428571428571" style="477" customWidth="1"/>
    <col min="9742" max="9742" width="0" style="477" hidden="1" customWidth="1"/>
    <col min="9743" max="9743" width="18.7142857142857" style="477" customWidth="1"/>
    <col min="9744" max="9745" width="0" style="477" hidden="1" customWidth="1"/>
    <col min="9746" max="9746" width="11.7142857142857" style="477" customWidth="1"/>
    <col min="9747" max="9747" width="6.42857142857143" style="477" customWidth="1"/>
    <col min="9748" max="9748" width="11.7142857142857" style="477" customWidth="1"/>
    <col min="9749" max="9749" width="0" style="477" hidden="1" customWidth="1"/>
    <col min="9750" max="9750" width="3.71428571428571" style="477" customWidth="1"/>
    <col min="9751" max="9751" width="11.1428571428571" style="477" customWidth="1"/>
    <col min="9752" max="9984" width="10.5714285714286" style="477"/>
    <col min="9985" max="9992" width="0" style="477" hidden="1" customWidth="1"/>
    <col min="9993" max="9995" width="3.71428571428571" style="477" customWidth="1"/>
    <col min="9996" max="9996" width="12.7142857142857" style="477" customWidth="1"/>
    <col min="9997" max="9997" width="51.1428571428571" style="477" customWidth="1"/>
    <col min="9998" max="9998" width="0" style="477" hidden="1" customWidth="1"/>
    <col min="9999" max="9999" width="18.7142857142857" style="477" customWidth="1"/>
    <col min="10000" max="10001" width="0" style="477" hidden="1" customWidth="1"/>
    <col min="10002" max="10002" width="11.7142857142857" style="477" customWidth="1"/>
    <col min="10003" max="10003" width="6.42857142857143" style="477" customWidth="1"/>
    <col min="10004" max="10004" width="11.7142857142857" style="477" customWidth="1"/>
    <col min="10005" max="10005" width="0" style="477" hidden="1" customWidth="1"/>
    <col min="10006" max="10006" width="3.71428571428571" style="477" customWidth="1"/>
    <col min="10007" max="10007" width="11.1428571428571" style="477" customWidth="1"/>
    <col min="10008" max="10240" width="10.5714285714286" style="477"/>
    <col min="10241" max="10248" width="0" style="477" hidden="1" customWidth="1"/>
    <col min="10249" max="10251" width="3.71428571428571" style="477" customWidth="1"/>
    <col min="10252" max="10252" width="12.7142857142857" style="477" customWidth="1"/>
    <col min="10253" max="10253" width="51.1428571428571" style="477" customWidth="1"/>
    <col min="10254" max="10254" width="0" style="477" hidden="1" customWidth="1"/>
    <col min="10255" max="10255" width="18.7142857142857" style="477" customWidth="1"/>
    <col min="10256" max="10257" width="0" style="477" hidden="1" customWidth="1"/>
    <col min="10258" max="10258" width="11.7142857142857" style="477" customWidth="1"/>
    <col min="10259" max="10259" width="6.42857142857143" style="477" customWidth="1"/>
    <col min="10260" max="10260" width="11.7142857142857" style="477" customWidth="1"/>
    <col min="10261" max="10261" width="0" style="477" hidden="1" customWidth="1"/>
    <col min="10262" max="10262" width="3.71428571428571" style="477" customWidth="1"/>
    <col min="10263" max="10263" width="11.1428571428571" style="477" customWidth="1"/>
    <col min="10264" max="10496" width="10.5714285714286" style="477"/>
    <col min="10497" max="10504" width="0" style="477" hidden="1" customWidth="1"/>
    <col min="10505" max="10507" width="3.71428571428571" style="477" customWidth="1"/>
    <col min="10508" max="10508" width="12.7142857142857" style="477" customWidth="1"/>
    <col min="10509" max="10509" width="51.1428571428571" style="477" customWidth="1"/>
    <col min="10510" max="10510" width="0" style="477" hidden="1" customWidth="1"/>
    <col min="10511" max="10511" width="18.7142857142857" style="477" customWidth="1"/>
    <col min="10512" max="10513" width="0" style="477" hidden="1" customWidth="1"/>
    <col min="10514" max="10514" width="11.7142857142857" style="477" customWidth="1"/>
    <col min="10515" max="10515" width="6.42857142857143" style="477" customWidth="1"/>
    <col min="10516" max="10516" width="11.7142857142857" style="477" customWidth="1"/>
    <col min="10517" max="10517" width="0" style="477" hidden="1" customWidth="1"/>
    <col min="10518" max="10518" width="3.71428571428571" style="477" customWidth="1"/>
    <col min="10519" max="10519" width="11.1428571428571" style="477" customWidth="1"/>
    <col min="10520" max="10752" width="10.5714285714286" style="477"/>
    <col min="10753" max="10760" width="0" style="477" hidden="1" customWidth="1"/>
    <col min="10761" max="10763" width="3.71428571428571" style="477" customWidth="1"/>
    <col min="10764" max="10764" width="12.7142857142857" style="477" customWidth="1"/>
    <col min="10765" max="10765" width="51.1428571428571" style="477" customWidth="1"/>
    <col min="10766" max="10766" width="0" style="477" hidden="1" customWidth="1"/>
    <col min="10767" max="10767" width="18.7142857142857" style="477" customWidth="1"/>
    <col min="10768" max="10769" width="0" style="477" hidden="1" customWidth="1"/>
    <col min="10770" max="10770" width="11.7142857142857" style="477" customWidth="1"/>
    <col min="10771" max="10771" width="6.42857142857143" style="477" customWidth="1"/>
    <col min="10772" max="10772" width="11.7142857142857" style="477" customWidth="1"/>
    <col min="10773" max="10773" width="0" style="477" hidden="1" customWidth="1"/>
    <col min="10774" max="10774" width="3.71428571428571" style="477" customWidth="1"/>
    <col min="10775" max="10775" width="11.1428571428571" style="477" customWidth="1"/>
    <col min="10776" max="11008" width="10.5714285714286" style="477"/>
    <col min="11009" max="11016" width="0" style="477" hidden="1" customWidth="1"/>
    <col min="11017" max="11019" width="3.71428571428571" style="477" customWidth="1"/>
    <col min="11020" max="11020" width="12.7142857142857" style="477" customWidth="1"/>
    <col min="11021" max="11021" width="51.1428571428571" style="477" customWidth="1"/>
    <col min="11022" max="11022" width="0" style="477" hidden="1" customWidth="1"/>
    <col min="11023" max="11023" width="18.7142857142857" style="477" customWidth="1"/>
    <col min="11024" max="11025" width="0" style="477" hidden="1" customWidth="1"/>
    <col min="11026" max="11026" width="11.7142857142857" style="477" customWidth="1"/>
    <col min="11027" max="11027" width="6.42857142857143" style="477" customWidth="1"/>
    <col min="11028" max="11028" width="11.7142857142857" style="477" customWidth="1"/>
    <col min="11029" max="11029" width="0" style="477" hidden="1" customWidth="1"/>
    <col min="11030" max="11030" width="3.71428571428571" style="477" customWidth="1"/>
    <col min="11031" max="11031" width="11.1428571428571" style="477" customWidth="1"/>
    <col min="11032" max="11264" width="10.5714285714286" style="477"/>
    <col min="11265" max="11272" width="0" style="477" hidden="1" customWidth="1"/>
    <col min="11273" max="11275" width="3.71428571428571" style="477" customWidth="1"/>
    <col min="11276" max="11276" width="12.7142857142857" style="477" customWidth="1"/>
    <col min="11277" max="11277" width="51.1428571428571" style="477" customWidth="1"/>
    <col min="11278" max="11278" width="0" style="477" hidden="1" customWidth="1"/>
    <col min="11279" max="11279" width="18.7142857142857" style="477" customWidth="1"/>
    <col min="11280" max="11281" width="0" style="477" hidden="1" customWidth="1"/>
    <col min="11282" max="11282" width="11.7142857142857" style="477" customWidth="1"/>
    <col min="11283" max="11283" width="6.42857142857143" style="477" customWidth="1"/>
    <col min="11284" max="11284" width="11.7142857142857" style="477" customWidth="1"/>
    <col min="11285" max="11285" width="0" style="477" hidden="1" customWidth="1"/>
    <col min="11286" max="11286" width="3.71428571428571" style="477" customWidth="1"/>
    <col min="11287" max="11287" width="11.1428571428571" style="477" customWidth="1"/>
    <col min="11288" max="11520" width="10.5714285714286" style="477"/>
    <col min="11521" max="11528" width="0" style="477" hidden="1" customWidth="1"/>
    <col min="11529" max="11531" width="3.71428571428571" style="477" customWidth="1"/>
    <col min="11532" max="11532" width="12.7142857142857" style="477" customWidth="1"/>
    <col min="11533" max="11533" width="51.1428571428571" style="477" customWidth="1"/>
    <col min="11534" max="11534" width="0" style="477" hidden="1" customWidth="1"/>
    <col min="11535" max="11535" width="18.7142857142857" style="477" customWidth="1"/>
    <col min="11536" max="11537" width="0" style="477" hidden="1" customWidth="1"/>
    <col min="11538" max="11538" width="11.7142857142857" style="477" customWidth="1"/>
    <col min="11539" max="11539" width="6.42857142857143" style="477" customWidth="1"/>
    <col min="11540" max="11540" width="11.7142857142857" style="477" customWidth="1"/>
    <col min="11541" max="11541" width="0" style="477" hidden="1" customWidth="1"/>
    <col min="11542" max="11542" width="3.71428571428571" style="477" customWidth="1"/>
    <col min="11543" max="11543" width="11.1428571428571" style="477" customWidth="1"/>
    <col min="11544" max="11776" width="10.5714285714286" style="477"/>
    <col min="11777" max="11784" width="0" style="477" hidden="1" customWidth="1"/>
    <col min="11785" max="11787" width="3.71428571428571" style="477" customWidth="1"/>
    <col min="11788" max="11788" width="12.7142857142857" style="477" customWidth="1"/>
    <col min="11789" max="11789" width="51.1428571428571" style="477" customWidth="1"/>
    <col min="11790" max="11790" width="0" style="477" hidden="1" customWidth="1"/>
    <col min="11791" max="11791" width="18.7142857142857" style="477" customWidth="1"/>
    <col min="11792" max="11793" width="0" style="477" hidden="1" customWidth="1"/>
    <col min="11794" max="11794" width="11.7142857142857" style="477" customWidth="1"/>
    <col min="11795" max="11795" width="6.42857142857143" style="477" customWidth="1"/>
    <col min="11796" max="11796" width="11.7142857142857" style="477" customWidth="1"/>
    <col min="11797" max="11797" width="0" style="477" hidden="1" customWidth="1"/>
    <col min="11798" max="11798" width="3.71428571428571" style="477" customWidth="1"/>
    <col min="11799" max="11799" width="11.1428571428571" style="477" customWidth="1"/>
    <col min="11800" max="12032" width="10.5714285714286" style="477"/>
    <col min="12033" max="12040" width="0" style="477" hidden="1" customWidth="1"/>
    <col min="12041" max="12043" width="3.71428571428571" style="477" customWidth="1"/>
    <col min="12044" max="12044" width="12.7142857142857" style="477" customWidth="1"/>
    <col min="12045" max="12045" width="51.1428571428571" style="477" customWidth="1"/>
    <col min="12046" max="12046" width="0" style="477" hidden="1" customWidth="1"/>
    <col min="12047" max="12047" width="18.7142857142857" style="477" customWidth="1"/>
    <col min="12048" max="12049" width="0" style="477" hidden="1" customWidth="1"/>
    <col min="12050" max="12050" width="11.7142857142857" style="477" customWidth="1"/>
    <col min="12051" max="12051" width="6.42857142857143" style="477" customWidth="1"/>
    <col min="12052" max="12052" width="11.7142857142857" style="477" customWidth="1"/>
    <col min="12053" max="12053" width="0" style="477" hidden="1" customWidth="1"/>
    <col min="12054" max="12054" width="3.71428571428571" style="477" customWidth="1"/>
    <col min="12055" max="12055" width="11.1428571428571" style="477" customWidth="1"/>
    <col min="12056" max="12288" width="10.5714285714286" style="477"/>
    <col min="12289" max="12296" width="0" style="477" hidden="1" customWidth="1"/>
    <col min="12297" max="12299" width="3.71428571428571" style="477" customWidth="1"/>
    <col min="12300" max="12300" width="12.7142857142857" style="477" customWidth="1"/>
    <col min="12301" max="12301" width="51.1428571428571" style="477" customWidth="1"/>
    <col min="12302" max="12302" width="0" style="477" hidden="1" customWidth="1"/>
    <col min="12303" max="12303" width="18.7142857142857" style="477" customWidth="1"/>
    <col min="12304" max="12305" width="0" style="477" hidden="1" customWidth="1"/>
    <col min="12306" max="12306" width="11.7142857142857" style="477" customWidth="1"/>
    <col min="12307" max="12307" width="6.42857142857143" style="477" customWidth="1"/>
    <col min="12308" max="12308" width="11.7142857142857" style="477" customWidth="1"/>
    <col min="12309" max="12309" width="0" style="477" hidden="1" customWidth="1"/>
    <col min="12310" max="12310" width="3.71428571428571" style="477" customWidth="1"/>
    <col min="12311" max="12311" width="11.1428571428571" style="477" customWidth="1"/>
    <col min="12312" max="12544" width="10.5714285714286" style="477"/>
    <col min="12545" max="12552" width="0" style="477" hidden="1" customWidth="1"/>
    <col min="12553" max="12555" width="3.71428571428571" style="477" customWidth="1"/>
    <col min="12556" max="12556" width="12.7142857142857" style="477" customWidth="1"/>
    <col min="12557" max="12557" width="51.1428571428571" style="477" customWidth="1"/>
    <col min="12558" max="12558" width="0" style="477" hidden="1" customWidth="1"/>
    <col min="12559" max="12559" width="18.7142857142857" style="477" customWidth="1"/>
    <col min="12560" max="12561" width="0" style="477" hidden="1" customWidth="1"/>
    <col min="12562" max="12562" width="11.7142857142857" style="477" customWidth="1"/>
    <col min="12563" max="12563" width="6.42857142857143" style="477" customWidth="1"/>
    <col min="12564" max="12564" width="11.7142857142857" style="477" customWidth="1"/>
    <col min="12565" max="12565" width="0" style="477" hidden="1" customWidth="1"/>
    <col min="12566" max="12566" width="3.71428571428571" style="477" customWidth="1"/>
    <col min="12567" max="12567" width="11.1428571428571" style="477" customWidth="1"/>
    <col min="12568" max="12800" width="10.5714285714286" style="477"/>
    <col min="12801" max="12808" width="0" style="477" hidden="1" customWidth="1"/>
    <col min="12809" max="12811" width="3.71428571428571" style="477" customWidth="1"/>
    <col min="12812" max="12812" width="12.7142857142857" style="477" customWidth="1"/>
    <col min="12813" max="12813" width="51.1428571428571" style="477" customWidth="1"/>
    <col min="12814" max="12814" width="0" style="477" hidden="1" customWidth="1"/>
    <col min="12815" max="12815" width="18.7142857142857" style="477" customWidth="1"/>
    <col min="12816" max="12817" width="0" style="477" hidden="1" customWidth="1"/>
    <col min="12818" max="12818" width="11.7142857142857" style="477" customWidth="1"/>
    <col min="12819" max="12819" width="6.42857142857143" style="477" customWidth="1"/>
    <col min="12820" max="12820" width="11.7142857142857" style="477" customWidth="1"/>
    <col min="12821" max="12821" width="0" style="477" hidden="1" customWidth="1"/>
    <col min="12822" max="12822" width="3.71428571428571" style="477" customWidth="1"/>
    <col min="12823" max="12823" width="11.1428571428571" style="477" customWidth="1"/>
    <col min="12824" max="13056" width="10.5714285714286" style="477"/>
    <col min="13057" max="13064" width="0" style="477" hidden="1" customWidth="1"/>
    <col min="13065" max="13067" width="3.71428571428571" style="477" customWidth="1"/>
    <col min="13068" max="13068" width="12.7142857142857" style="477" customWidth="1"/>
    <col min="13069" max="13069" width="51.1428571428571" style="477" customWidth="1"/>
    <col min="13070" max="13070" width="0" style="477" hidden="1" customWidth="1"/>
    <col min="13071" max="13071" width="18.7142857142857" style="477" customWidth="1"/>
    <col min="13072" max="13073" width="0" style="477" hidden="1" customWidth="1"/>
    <col min="13074" max="13074" width="11.7142857142857" style="477" customWidth="1"/>
    <col min="13075" max="13075" width="6.42857142857143" style="477" customWidth="1"/>
    <col min="13076" max="13076" width="11.7142857142857" style="477" customWidth="1"/>
    <col min="13077" max="13077" width="0" style="477" hidden="1" customWidth="1"/>
    <col min="13078" max="13078" width="3.71428571428571" style="477" customWidth="1"/>
    <col min="13079" max="13079" width="11.1428571428571" style="477" customWidth="1"/>
    <col min="13080" max="13312" width="10.5714285714286" style="477"/>
    <col min="13313" max="13320" width="0" style="477" hidden="1" customWidth="1"/>
    <col min="13321" max="13323" width="3.71428571428571" style="477" customWidth="1"/>
    <col min="13324" max="13324" width="12.7142857142857" style="477" customWidth="1"/>
    <col min="13325" max="13325" width="51.1428571428571" style="477" customWidth="1"/>
    <col min="13326" max="13326" width="0" style="477" hidden="1" customWidth="1"/>
    <col min="13327" max="13327" width="18.7142857142857" style="477" customWidth="1"/>
    <col min="13328" max="13329" width="0" style="477" hidden="1" customWidth="1"/>
    <col min="13330" max="13330" width="11.7142857142857" style="477" customWidth="1"/>
    <col min="13331" max="13331" width="6.42857142857143" style="477" customWidth="1"/>
    <col min="13332" max="13332" width="11.7142857142857" style="477" customWidth="1"/>
    <col min="13333" max="13333" width="0" style="477" hidden="1" customWidth="1"/>
    <col min="13334" max="13334" width="3.71428571428571" style="477" customWidth="1"/>
    <col min="13335" max="13335" width="11.1428571428571" style="477" customWidth="1"/>
    <col min="13336" max="13568" width="10.5714285714286" style="477"/>
    <col min="13569" max="13576" width="0" style="477" hidden="1" customWidth="1"/>
    <col min="13577" max="13579" width="3.71428571428571" style="477" customWidth="1"/>
    <col min="13580" max="13580" width="12.7142857142857" style="477" customWidth="1"/>
    <col min="13581" max="13581" width="51.1428571428571" style="477" customWidth="1"/>
    <col min="13582" max="13582" width="0" style="477" hidden="1" customWidth="1"/>
    <col min="13583" max="13583" width="18.7142857142857" style="477" customWidth="1"/>
    <col min="13584" max="13585" width="0" style="477" hidden="1" customWidth="1"/>
    <col min="13586" max="13586" width="11.7142857142857" style="477" customWidth="1"/>
    <col min="13587" max="13587" width="6.42857142857143" style="477" customWidth="1"/>
    <col min="13588" max="13588" width="11.7142857142857" style="477" customWidth="1"/>
    <col min="13589" max="13589" width="0" style="477" hidden="1" customWidth="1"/>
    <col min="13590" max="13590" width="3.71428571428571" style="477" customWidth="1"/>
    <col min="13591" max="13591" width="11.1428571428571" style="477" customWidth="1"/>
    <col min="13592" max="13824" width="10.5714285714286" style="477"/>
    <col min="13825" max="13832" width="0" style="477" hidden="1" customWidth="1"/>
    <col min="13833" max="13835" width="3.71428571428571" style="477" customWidth="1"/>
    <col min="13836" max="13836" width="12.7142857142857" style="477" customWidth="1"/>
    <col min="13837" max="13837" width="51.1428571428571" style="477" customWidth="1"/>
    <col min="13838" max="13838" width="0" style="477" hidden="1" customWidth="1"/>
    <col min="13839" max="13839" width="18.7142857142857" style="477" customWidth="1"/>
    <col min="13840" max="13841" width="0" style="477" hidden="1" customWidth="1"/>
    <col min="13842" max="13842" width="11.7142857142857" style="477" customWidth="1"/>
    <col min="13843" max="13843" width="6.42857142857143" style="477" customWidth="1"/>
    <col min="13844" max="13844" width="11.7142857142857" style="477" customWidth="1"/>
    <col min="13845" max="13845" width="0" style="477" hidden="1" customWidth="1"/>
    <col min="13846" max="13846" width="3.71428571428571" style="477" customWidth="1"/>
    <col min="13847" max="13847" width="11.1428571428571" style="477" customWidth="1"/>
    <col min="13848" max="14080" width="10.5714285714286" style="477"/>
    <col min="14081" max="14088" width="0" style="477" hidden="1" customWidth="1"/>
    <col min="14089" max="14091" width="3.71428571428571" style="477" customWidth="1"/>
    <col min="14092" max="14092" width="12.7142857142857" style="477" customWidth="1"/>
    <col min="14093" max="14093" width="51.1428571428571" style="477" customWidth="1"/>
    <col min="14094" max="14094" width="0" style="477" hidden="1" customWidth="1"/>
    <col min="14095" max="14095" width="18.7142857142857" style="477" customWidth="1"/>
    <col min="14096" max="14097" width="0" style="477" hidden="1" customWidth="1"/>
    <col min="14098" max="14098" width="11.7142857142857" style="477" customWidth="1"/>
    <col min="14099" max="14099" width="6.42857142857143" style="477" customWidth="1"/>
    <col min="14100" max="14100" width="11.7142857142857" style="477" customWidth="1"/>
    <col min="14101" max="14101" width="0" style="477" hidden="1" customWidth="1"/>
    <col min="14102" max="14102" width="3.71428571428571" style="477" customWidth="1"/>
    <col min="14103" max="14103" width="11.1428571428571" style="477" customWidth="1"/>
    <col min="14104" max="14336" width="10.5714285714286" style="477"/>
    <col min="14337" max="14344" width="0" style="477" hidden="1" customWidth="1"/>
    <col min="14345" max="14347" width="3.71428571428571" style="477" customWidth="1"/>
    <col min="14348" max="14348" width="12.7142857142857" style="477" customWidth="1"/>
    <col min="14349" max="14349" width="51.1428571428571" style="477" customWidth="1"/>
    <col min="14350" max="14350" width="0" style="477" hidden="1" customWidth="1"/>
    <col min="14351" max="14351" width="18.7142857142857" style="477" customWidth="1"/>
    <col min="14352" max="14353" width="0" style="477" hidden="1" customWidth="1"/>
    <col min="14354" max="14354" width="11.7142857142857" style="477" customWidth="1"/>
    <col min="14355" max="14355" width="6.42857142857143" style="477" customWidth="1"/>
    <col min="14356" max="14356" width="11.7142857142857" style="477" customWidth="1"/>
    <col min="14357" max="14357" width="0" style="477" hidden="1" customWidth="1"/>
    <col min="14358" max="14358" width="3.71428571428571" style="477" customWidth="1"/>
    <col min="14359" max="14359" width="11.1428571428571" style="477" customWidth="1"/>
    <col min="14360" max="14592" width="10.5714285714286" style="477"/>
    <col min="14593" max="14600" width="0" style="477" hidden="1" customWidth="1"/>
    <col min="14601" max="14603" width="3.71428571428571" style="477" customWidth="1"/>
    <col min="14604" max="14604" width="12.7142857142857" style="477" customWidth="1"/>
    <col min="14605" max="14605" width="51.1428571428571" style="477" customWidth="1"/>
    <col min="14606" max="14606" width="0" style="477" hidden="1" customWidth="1"/>
    <col min="14607" max="14607" width="18.7142857142857" style="477" customWidth="1"/>
    <col min="14608" max="14609" width="0" style="477" hidden="1" customWidth="1"/>
    <col min="14610" max="14610" width="11.7142857142857" style="477" customWidth="1"/>
    <col min="14611" max="14611" width="6.42857142857143" style="477" customWidth="1"/>
    <col min="14612" max="14612" width="11.7142857142857" style="477" customWidth="1"/>
    <col min="14613" max="14613" width="0" style="477" hidden="1" customWidth="1"/>
    <col min="14614" max="14614" width="3.71428571428571" style="477" customWidth="1"/>
    <col min="14615" max="14615" width="11.1428571428571" style="477" customWidth="1"/>
    <col min="14616" max="14848" width="10.5714285714286" style="477"/>
    <col min="14849" max="14856" width="0" style="477" hidden="1" customWidth="1"/>
    <col min="14857" max="14859" width="3.71428571428571" style="477" customWidth="1"/>
    <col min="14860" max="14860" width="12.7142857142857" style="477" customWidth="1"/>
    <col min="14861" max="14861" width="51.1428571428571" style="477" customWidth="1"/>
    <col min="14862" max="14862" width="0" style="477" hidden="1" customWidth="1"/>
    <col min="14863" max="14863" width="18.7142857142857" style="477" customWidth="1"/>
    <col min="14864" max="14865" width="0" style="477" hidden="1" customWidth="1"/>
    <col min="14866" max="14866" width="11.7142857142857" style="477" customWidth="1"/>
    <col min="14867" max="14867" width="6.42857142857143" style="477" customWidth="1"/>
    <col min="14868" max="14868" width="11.7142857142857" style="477" customWidth="1"/>
    <col min="14869" max="14869" width="0" style="477" hidden="1" customWidth="1"/>
    <col min="14870" max="14870" width="3.71428571428571" style="477" customWidth="1"/>
    <col min="14871" max="14871" width="11.1428571428571" style="477" customWidth="1"/>
    <col min="14872" max="15104" width="10.5714285714286" style="477"/>
    <col min="15105" max="15112" width="0" style="477" hidden="1" customWidth="1"/>
    <col min="15113" max="15115" width="3.71428571428571" style="477" customWidth="1"/>
    <col min="15116" max="15116" width="12.7142857142857" style="477" customWidth="1"/>
    <col min="15117" max="15117" width="51.1428571428571" style="477" customWidth="1"/>
    <col min="15118" max="15118" width="0" style="477" hidden="1" customWidth="1"/>
    <col min="15119" max="15119" width="18.7142857142857" style="477" customWidth="1"/>
    <col min="15120" max="15121" width="0" style="477" hidden="1" customWidth="1"/>
    <col min="15122" max="15122" width="11.7142857142857" style="477" customWidth="1"/>
    <col min="15123" max="15123" width="6.42857142857143" style="477" customWidth="1"/>
    <col min="15124" max="15124" width="11.7142857142857" style="477" customWidth="1"/>
    <col min="15125" max="15125" width="0" style="477" hidden="1" customWidth="1"/>
    <col min="15126" max="15126" width="3.71428571428571" style="477" customWidth="1"/>
    <col min="15127" max="15127" width="11.1428571428571" style="477" customWidth="1"/>
    <col min="15128" max="15360" width="10.5714285714286" style="477"/>
    <col min="15361" max="15368" width="0" style="477" hidden="1" customWidth="1"/>
    <col min="15369" max="15371" width="3.71428571428571" style="477" customWidth="1"/>
    <col min="15372" max="15372" width="12.7142857142857" style="477" customWidth="1"/>
    <col min="15373" max="15373" width="51.1428571428571" style="477" customWidth="1"/>
    <col min="15374" max="15374" width="0" style="477" hidden="1" customWidth="1"/>
    <col min="15375" max="15375" width="18.7142857142857" style="477" customWidth="1"/>
    <col min="15376" max="15377" width="0" style="477" hidden="1" customWidth="1"/>
    <col min="15378" max="15378" width="11.7142857142857" style="477" customWidth="1"/>
    <col min="15379" max="15379" width="6.42857142857143" style="477" customWidth="1"/>
    <col min="15380" max="15380" width="11.7142857142857" style="477" customWidth="1"/>
    <col min="15381" max="15381" width="0" style="477" hidden="1" customWidth="1"/>
    <col min="15382" max="15382" width="3.71428571428571" style="477" customWidth="1"/>
    <col min="15383" max="15383" width="11.1428571428571" style="477" customWidth="1"/>
    <col min="15384" max="15616" width="10.5714285714286" style="477"/>
    <col min="15617" max="15624" width="0" style="477" hidden="1" customWidth="1"/>
    <col min="15625" max="15627" width="3.71428571428571" style="477" customWidth="1"/>
    <col min="15628" max="15628" width="12.7142857142857" style="477" customWidth="1"/>
    <col min="15629" max="15629" width="51.1428571428571" style="477" customWidth="1"/>
    <col min="15630" max="15630" width="0" style="477" hidden="1" customWidth="1"/>
    <col min="15631" max="15631" width="18.7142857142857" style="477" customWidth="1"/>
    <col min="15632" max="15633" width="0" style="477" hidden="1" customWidth="1"/>
    <col min="15634" max="15634" width="11.7142857142857" style="477" customWidth="1"/>
    <col min="15635" max="15635" width="6.42857142857143" style="477" customWidth="1"/>
    <col min="15636" max="15636" width="11.7142857142857" style="477" customWidth="1"/>
    <col min="15637" max="15637" width="0" style="477" hidden="1" customWidth="1"/>
    <col min="15638" max="15638" width="3.71428571428571" style="477" customWidth="1"/>
    <col min="15639" max="15639" width="11.1428571428571" style="477" customWidth="1"/>
    <col min="15640" max="15872" width="10.5714285714286" style="477"/>
    <col min="15873" max="15880" width="0" style="477" hidden="1" customWidth="1"/>
    <col min="15881" max="15883" width="3.71428571428571" style="477" customWidth="1"/>
    <col min="15884" max="15884" width="12.7142857142857" style="477" customWidth="1"/>
    <col min="15885" max="15885" width="51.1428571428571" style="477" customWidth="1"/>
    <col min="15886" max="15886" width="0" style="477" hidden="1" customWidth="1"/>
    <col min="15887" max="15887" width="18.7142857142857" style="477" customWidth="1"/>
    <col min="15888" max="15889" width="0" style="477" hidden="1" customWidth="1"/>
    <col min="15890" max="15890" width="11.7142857142857" style="477" customWidth="1"/>
    <col min="15891" max="15891" width="6.42857142857143" style="477" customWidth="1"/>
    <col min="15892" max="15892" width="11.7142857142857" style="477" customWidth="1"/>
    <col min="15893" max="15893" width="0" style="477" hidden="1" customWidth="1"/>
    <col min="15894" max="15894" width="3.71428571428571" style="477" customWidth="1"/>
    <col min="15895" max="15895" width="11.1428571428571" style="477" customWidth="1"/>
    <col min="15896" max="16128" width="10.5714285714286" style="477"/>
    <col min="16129" max="16136" width="0" style="477" hidden="1" customWidth="1"/>
    <col min="16137" max="16139" width="3.71428571428571" style="477" customWidth="1"/>
    <col min="16140" max="16140" width="12.7142857142857" style="477" customWidth="1"/>
    <col min="16141" max="16141" width="51.1428571428571" style="477" customWidth="1"/>
    <col min="16142" max="16142" width="0" style="477" hidden="1" customWidth="1"/>
    <col min="16143" max="16143" width="18.7142857142857" style="477" customWidth="1"/>
    <col min="16144" max="16145" width="0" style="477" hidden="1" customWidth="1"/>
    <col min="16146" max="16146" width="11.7142857142857" style="477" customWidth="1"/>
    <col min="16147" max="16147" width="6.42857142857143" style="477" customWidth="1"/>
    <col min="16148" max="16148" width="11.7142857142857" style="477" customWidth="1"/>
    <col min="16149" max="16149" width="0" style="477" hidden="1" customWidth="1"/>
    <col min="16150" max="16150" width="3.71428571428571" style="477" customWidth="1"/>
    <col min="16151" max="16151" width="11.1428571428571" style="477" customWidth="1"/>
    <col min="16152" max="16384" width="10.5714285714286" style="477"/>
  </cols>
  <sheetData>
    <row r="1" ht="14.25" hidden="1"/>
    <row r="2" ht="14.25" hidden="1"/>
    <row r="3" ht="14.25" hidden="1"/>
    <row r="4" spans="10:21" ht="3" customHeight="1">
      <c r="J4" s="482"/>
      <c r="K4" s="482"/>
      <c r="L4" s="478"/>
      <c r="M4" s="478"/>
      <c r="N4" s="478"/>
      <c r="O4" s="485"/>
      <c r="P4" s="485"/>
      <c r="Q4" s="485"/>
      <c r="R4" s="485"/>
      <c r="S4" s="485"/>
      <c r="T4" s="485"/>
      <c r="U4" s="478"/>
    </row>
    <row r="5" spans="10:21" ht="22.5" customHeight="1">
      <c r="J5" s="482"/>
      <c r="K5" s="482"/>
      <c r="L5" s="1221" t="s">
        <v>633</v>
      </c>
      <c r="M5" s="1221"/>
      <c r="N5" s="1221"/>
      <c r="O5" s="1221"/>
      <c r="P5" s="1221"/>
      <c r="Q5" s="1221"/>
      <c r="R5" s="1221"/>
      <c r="S5" s="1221"/>
      <c r="T5" s="1221"/>
      <c r="U5" s="498"/>
    </row>
    <row r="6" spans="10:21"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503</v>
      </c>
      <c r="N7" s="667"/>
      <c r="O7" s="1227" t="str">
        <f>IF(NameOrPr_ch="",IF(NameOrPr="","",NameOrPr),NameOrPr_ch)</f>
        <v>Государственный комитет Республики Татарстан по тарифам</v>
      </c>
      <c r="P7" s="1227"/>
      <c r="Q7" s="1227"/>
      <c r="R7" s="1227"/>
      <c r="S7" s="1227"/>
      <c r="T7" s="1227"/>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598</v>
      </c>
      <c r="N8" s="667"/>
      <c r="O8" s="1227" t="str">
        <f>IF(datePr_ch="",IF(datePr="","",datePr),datePr_ch)</f>
        <v>19.12.2018</v>
      </c>
      <c r="P8" s="1227"/>
      <c r="Q8" s="1227"/>
      <c r="R8" s="1227"/>
      <c r="S8" s="1227"/>
      <c r="T8" s="1227"/>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597</v>
      </c>
      <c r="N9" s="667"/>
      <c r="O9" s="1227" t="str">
        <f>IF(numberPr_ch="",IF(numberPr="","",numberPr),numberPr_ch)</f>
        <v>5-103/тэ</v>
      </c>
      <c r="P9" s="1227"/>
      <c r="Q9" s="1227"/>
      <c r="R9" s="1227"/>
      <c r="S9" s="1227"/>
      <c r="T9" s="1227"/>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502</v>
      </c>
      <c r="N10" s="667"/>
      <c r="O10" s="1227" t="str">
        <f>IF(IstPub_ch="",IF(IstPub="","",IstPub),IstPub_ch)</f>
        <v>Официальный сайт правовой информации Министерства юстиции РТ:  http//pravo.tatarstan.ru</v>
      </c>
      <c r="P10" s="1227"/>
      <c r="Q10" s="1227"/>
      <c r="R10" s="1227"/>
      <c r="S10" s="1227"/>
      <c r="T10" s="1227"/>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8:21" ht="15" customHeight="1">
      <c r="H12" s="511" t="s">
        <v>93</v>
      </c>
      <c r="J12" s="482"/>
      <c r="K12" s="482"/>
      <c r="L12" s="478"/>
      <c r="M12" s="478"/>
      <c r="N12" s="478"/>
      <c r="O12" s="1247"/>
      <c r="P12" s="1247"/>
      <c r="Q12" s="1247"/>
      <c r="R12" s="1247"/>
      <c r="S12" s="1247"/>
      <c r="T12" s="1247"/>
      <c r="U12" s="1247"/>
    </row>
    <row r="13" spans="10:23" ht="14.25">
      <c r="J13" s="482"/>
      <c r="K13" s="482"/>
      <c r="L13" s="1159" t="s">
        <v>454</v>
      </c>
      <c r="M13" s="1159"/>
      <c r="N13" s="1159"/>
      <c r="O13" s="1159"/>
      <c r="P13" s="1159"/>
      <c r="Q13" s="1159"/>
      <c r="R13" s="1159"/>
      <c r="S13" s="1159"/>
      <c r="T13" s="1159"/>
      <c r="U13" s="1159"/>
      <c r="V13" s="1159"/>
      <c r="W13" s="1159" t="s">
        <v>455</v>
      </c>
    </row>
    <row r="14" spans="10:23" ht="14.25" customHeight="1">
      <c r="J14" s="482"/>
      <c r="K14" s="482"/>
      <c r="L14" s="1234" t="s">
        <v>92</v>
      </c>
      <c r="M14" s="1234" t="s">
        <v>641</v>
      </c>
      <c r="N14" s="475"/>
      <c r="O14" s="1235" t="s">
        <v>643</v>
      </c>
      <c r="P14" s="1236"/>
      <c r="Q14" s="1236"/>
      <c r="R14" s="1236"/>
      <c r="S14" s="1236"/>
      <c r="T14" s="1237"/>
      <c r="U14" s="1218" t="s">
        <v>341</v>
      </c>
      <c r="V14" s="1246" t="s">
        <v>275</v>
      </c>
      <c r="W14" s="1159"/>
    </row>
    <row r="15" spans="10:23" ht="14.25" customHeight="1">
      <c r="J15" s="482"/>
      <c r="K15" s="482"/>
      <c r="L15" s="1234"/>
      <c r="M15" s="1234"/>
      <c r="N15" s="474"/>
      <c r="O15" s="1240" t="s">
        <v>642</v>
      </c>
      <c r="P15" s="656"/>
      <c r="Q15" s="656"/>
      <c r="R15" s="1216" t="s">
        <v>656</v>
      </c>
      <c r="S15" s="1216"/>
      <c r="T15" s="1217"/>
      <c r="U15" s="1219"/>
      <c r="V15" s="1246"/>
      <c r="W15" s="1159"/>
    </row>
    <row r="16" spans="10:23" ht="30.75" customHeight="1">
      <c r="J16" s="482"/>
      <c r="K16" s="482"/>
      <c r="L16" s="1234"/>
      <c r="M16" s="1234"/>
      <c r="N16" s="473"/>
      <c r="O16" s="1241"/>
      <c r="P16" s="654"/>
      <c r="Q16" s="655"/>
      <c r="R16" s="537" t="s">
        <v>274</v>
      </c>
      <c r="S16" s="1229" t="s">
        <v>273</v>
      </c>
      <c r="T16" s="1230"/>
      <c r="U16" s="1220"/>
      <c r="V16" s="1246"/>
      <c r="W16" s="1159"/>
    </row>
    <row r="17" spans="10:23" ht="14.25">
      <c r="J17" s="482"/>
      <c r="K17" s="490">
        <v>1</v>
      </c>
      <c r="L17" s="638" t="s">
        <v>93</v>
      </c>
      <c r="M17" s="638" t="s">
        <v>49</v>
      </c>
      <c r="N17" s="510" t="s">
        <v>49</v>
      </c>
      <c r="O17" s="639">
        <f ca="1">OFFSET(O17,0,-1)+1</f>
        <v>3</v>
      </c>
      <c r="P17" s="640">
        <f ca="1">OFFSET(P17,0,-1)</f>
        <v>3</v>
      </c>
      <c r="Q17" s="640">
        <f ca="1">OFFSET(Q17,0,-1)</f>
        <v>3</v>
      </c>
      <c r="R17" s="639">
        <f ca="1">OFFSET(R17,0,-1)+1</f>
        <v>4</v>
      </c>
      <c r="S17" s="1250">
        <f ca="1">OFFSET(S17,0,-1)+1</f>
        <v>5</v>
      </c>
      <c r="T17" s="1250"/>
      <c r="U17" s="639">
        <f ca="1">OFFSET(U17,0,-2)+1</f>
        <v>6</v>
      </c>
      <c r="V17" s="640">
        <f ca="1">OFFSET(V17,0,-1)</f>
        <v>6</v>
      </c>
      <c r="W17" s="639">
        <f ca="1">OFFSET(W17,0,-1)+1</f>
        <v>7</v>
      </c>
    </row>
    <row r="18" spans="1:23" ht="22.5">
      <c r="A18" s="1207">
        <v>1</v>
      </c>
      <c r="B18" s="902"/>
      <c r="C18" s="902"/>
      <c r="D18" s="902"/>
      <c r="E18" s="903"/>
      <c r="F18" s="904"/>
      <c r="G18" s="904"/>
      <c r="H18" s="904"/>
      <c r="I18" s="905"/>
      <c r="J18" s="900"/>
      <c r="K18" s="907"/>
      <c r="L18" s="594">
        <f>mergeValue(A18)</f>
        <v>1</v>
      </c>
      <c r="M18" s="642" t="s">
        <v>20</v>
      </c>
      <c r="N18" s="581"/>
      <c r="O18" s="1248"/>
      <c r="P18" s="1248"/>
      <c r="Q18" s="1248"/>
      <c r="R18" s="1248"/>
      <c r="S18" s="1248"/>
      <c r="T18" s="1248"/>
      <c r="U18" s="1248"/>
      <c r="V18" s="1248"/>
      <c r="W18" s="631" t="s">
        <v>477</v>
      </c>
    </row>
    <row r="19" spans="1:23" ht="22.5">
      <c r="A19" s="1207"/>
      <c r="B19" s="1207">
        <v>1</v>
      </c>
      <c r="C19" s="902"/>
      <c r="D19" s="902"/>
      <c r="E19" s="904"/>
      <c r="F19" s="904"/>
      <c r="G19" s="904"/>
      <c r="H19" s="904"/>
      <c r="I19" s="899"/>
      <c r="J19" s="898"/>
      <c r="K19" s="901"/>
      <c r="L19" s="594" t="str">
        <f>mergeValue(A19)&amp;"."&amp;mergeValue(B19)</f>
        <v>1.1</v>
      </c>
      <c r="M19" s="547" t="s">
        <v>16</v>
      </c>
      <c r="N19" s="581"/>
      <c r="O19" s="1248"/>
      <c r="P19" s="1248"/>
      <c r="Q19" s="1248"/>
      <c r="R19" s="1248"/>
      <c r="S19" s="1248"/>
      <c r="T19" s="1248"/>
      <c r="U19" s="1248"/>
      <c r="V19" s="1248"/>
      <c r="W19" s="631" t="s">
        <v>478</v>
      </c>
    </row>
    <row r="20" spans="1:23" ht="22.5">
      <c r="A20" s="1207"/>
      <c r="B20" s="1207"/>
      <c r="C20" s="1207">
        <v>1</v>
      </c>
      <c r="D20" s="902"/>
      <c r="E20" s="904"/>
      <c r="F20" s="904"/>
      <c r="G20" s="904"/>
      <c r="H20" s="904"/>
      <c r="I20" s="906"/>
      <c r="J20" s="898"/>
      <c r="K20" s="901"/>
      <c r="L20" s="594" t="str">
        <f>mergeValue(A20)&amp;"."&amp;mergeValue(B20)&amp;"."&amp;mergeValue(C20)</f>
        <v>1.1.1</v>
      </c>
      <c r="M20" s="548" t="s">
        <v>7</v>
      </c>
      <c r="N20" s="581"/>
      <c r="O20" s="1248"/>
      <c r="P20" s="1248"/>
      <c r="Q20" s="1248"/>
      <c r="R20" s="1248"/>
      <c r="S20" s="1248"/>
      <c r="T20" s="1248"/>
      <c r="U20" s="1248"/>
      <c r="V20" s="1248"/>
      <c r="W20" s="631" t="s">
        <v>635</v>
      </c>
    </row>
    <row r="21" spans="1:23" ht="22.5">
      <c r="A21" s="1207"/>
      <c r="B21" s="1207"/>
      <c r="C21" s="1207"/>
      <c r="D21" s="1207">
        <v>1</v>
      </c>
      <c r="E21" s="904"/>
      <c r="F21" s="904"/>
      <c r="G21" s="904"/>
      <c r="H21" s="904"/>
      <c r="I21" s="906"/>
      <c r="J21" s="898"/>
      <c r="K21" s="901"/>
      <c r="L21" s="594" t="str">
        <f>mergeValue(A21)&amp;"."&amp;mergeValue(B21)&amp;"."&amp;mergeValue(C21)&amp;"."&amp;mergeValue(D21)</f>
        <v>1.1.1.1</v>
      </c>
      <c r="M21" s="549" t="s">
        <v>22</v>
      </c>
      <c r="N21" s="581"/>
      <c r="O21" s="1248"/>
      <c r="P21" s="1248"/>
      <c r="Q21" s="1248"/>
      <c r="R21" s="1248"/>
      <c r="S21" s="1248"/>
      <c r="T21" s="1248"/>
      <c r="U21" s="1248"/>
      <c r="V21" s="1248"/>
      <c r="W21" s="631" t="s">
        <v>636</v>
      </c>
    </row>
    <row r="22" spans="1:23" ht="101.25">
      <c r="A22" s="1207"/>
      <c r="B22" s="1207"/>
      <c r="C22" s="1207"/>
      <c r="D22" s="1207"/>
      <c r="E22" s="1207">
        <v>1</v>
      </c>
      <c r="F22" s="904"/>
      <c r="G22" s="904"/>
      <c r="H22" s="902">
        <v>1</v>
      </c>
      <c r="I22" s="1207">
        <v>1</v>
      </c>
      <c r="J22" s="904"/>
      <c r="K22" s="909"/>
      <c r="L22" s="594" t="str">
        <f>mergeValue(A22)&amp;"."&amp;mergeValue(B22)&amp;"."&amp;mergeValue(C22)&amp;"."&amp;mergeValue(D22)&amp;"."&amp;mergeValue(E22)</f>
        <v>1.1.1.1.1</v>
      </c>
      <c r="M22" s="555" t="s">
        <v>9</v>
      </c>
      <c r="N22" s="582"/>
      <c r="O22" s="1209"/>
      <c r="P22" s="1209"/>
      <c r="Q22" s="1209"/>
      <c r="R22" s="1209"/>
      <c r="S22" s="1209"/>
      <c r="T22" s="1209"/>
      <c r="U22" s="1209"/>
      <c r="V22" s="1209"/>
      <c r="W22" s="631" t="s">
        <v>640</v>
      </c>
    </row>
    <row r="23" spans="1:27" ht="90">
      <c r="A23" s="1207"/>
      <c r="B23" s="1207"/>
      <c r="C23" s="1207"/>
      <c r="D23" s="1207"/>
      <c r="E23" s="1207"/>
      <c r="F23" s="1207">
        <v>1</v>
      </c>
      <c r="G23" s="902"/>
      <c r="H23" s="902"/>
      <c r="I23" s="1207"/>
      <c r="J23" s="1207">
        <v>1</v>
      </c>
      <c r="K23" s="910"/>
      <c r="L23" s="594" t="str">
        <f>mergeValue(A23)&amp;"."&amp;mergeValue(B23)&amp;"."&amp;mergeValue(C23)&amp;"."&amp;mergeValue(D23)&amp;"."&amp;mergeValue(E23)&amp;"."&amp;mergeValue(F23)</f>
        <v>1.1.1.1.1.1</v>
      </c>
      <c r="M23" s="556" t="s">
        <v>10</v>
      </c>
      <c r="N23" s="582"/>
      <c r="O23" s="1210"/>
      <c r="P23" s="1211"/>
      <c r="Q23" s="1211"/>
      <c r="R23" s="1211"/>
      <c r="S23" s="1211"/>
      <c r="T23" s="1211"/>
      <c r="U23" s="1211"/>
      <c r="V23" s="1212"/>
      <c r="W23" s="631" t="s">
        <v>638</v>
      </c>
      <c r="Y23" s="505" t="str">
        <f>strCheckUnique(Z23:Z26)</f>
        <v/>
      </c>
      <c r="AA23" s="505" t="str">
        <f>IF(O23="","",O23&amp;":_")</f>
        <v/>
      </c>
    </row>
    <row r="24" spans="1:29" ht="189" customHeight="1">
      <c r="A24" s="1207"/>
      <c r="B24" s="1207"/>
      <c r="C24" s="1207"/>
      <c r="D24" s="1207"/>
      <c r="E24" s="1207"/>
      <c r="F24" s="1207"/>
      <c r="G24" s="902">
        <v>1</v>
      </c>
      <c r="H24" s="902"/>
      <c r="I24" s="1207"/>
      <c r="J24" s="1207"/>
      <c r="K24" s="910">
        <v>1</v>
      </c>
      <c r="L24" s="594" t="str">
        <f>mergeValue(A24)&amp;"."&amp;mergeValue(B24)&amp;"."&amp;mergeValue(C24)&amp;"."&amp;mergeValue(D24)&amp;"."&amp;mergeValue(E24)&amp;"."&amp;mergeValue(F24)&amp;"."&amp;mergeValue(G24)</f>
        <v>1.1.1.1.1.1.1</v>
      </c>
      <c r="M24" s="1070"/>
      <c r="N24" s="587"/>
      <c r="O24" s="1079"/>
      <c r="P24" s="563"/>
      <c r="Q24" s="563"/>
      <c r="R24" s="1249"/>
      <c r="S24" s="1214" t="s">
        <v>84</v>
      </c>
      <c r="T24" s="1249"/>
      <c r="U24" s="1214" t="s">
        <v>85</v>
      </c>
      <c r="V24" s="579"/>
      <c r="W24" s="1224" t="s">
        <v>658</v>
      </c>
      <c r="X24" s="501" t="str">
        <f>strCheckDate(O25:V25)</f>
        <v/>
      </c>
      <c r="Y24" s="505"/>
      <c r="Z24" s="505" t="str">
        <f>IF(M24="","",M24)</f>
        <v/>
      </c>
      <c r="AA24" s="505"/>
      <c r="AB24" s="505"/>
      <c r="AC24" s="505"/>
    </row>
    <row r="25" spans="1:23" ht="11.25" hidden="1">
      <c r="A25" s="1207"/>
      <c r="B25" s="1207"/>
      <c r="C25" s="1207"/>
      <c r="D25" s="1207"/>
      <c r="E25" s="1207"/>
      <c r="F25" s="1207"/>
      <c r="G25" s="902"/>
      <c r="H25" s="902"/>
      <c r="I25" s="1207"/>
      <c r="J25" s="1207"/>
      <c r="K25" s="910"/>
      <c r="L25" s="601"/>
      <c r="M25" s="647"/>
      <c r="N25" s="587"/>
      <c r="O25" s="585"/>
      <c r="P25" s="563"/>
      <c r="Q25" s="585" t="str">
        <f>R24&amp;"-"&amp;T24</f>
        <v>-</v>
      </c>
      <c r="R25" s="1213"/>
      <c r="S25" s="1214"/>
      <c r="T25" s="1213"/>
      <c r="U25" s="1214"/>
      <c r="V25" s="579"/>
      <c r="W25" s="1225"/>
    </row>
    <row r="26" spans="1:33" s="476" customFormat="1" ht="15" customHeight="1">
      <c r="A26" s="1207"/>
      <c r="B26" s="1207"/>
      <c r="C26" s="1207"/>
      <c r="D26" s="1207"/>
      <c r="E26" s="1207"/>
      <c r="F26" s="1207"/>
      <c r="G26" s="904"/>
      <c r="H26" s="902"/>
      <c r="I26" s="1207"/>
      <c r="J26" s="1207"/>
      <c r="K26" s="909"/>
      <c r="L26" s="539"/>
      <c r="M26" s="558" t="s">
        <v>25</v>
      </c>
      <c r="N26" s="552"/>
      <c r="O26" s="546"/>
      <c r="P26" s="546"/>
      <c r="Q26" s="546"/>
      <c r="R26" s="574"/>
      <c r="S26" s="565"/>
      <c r="T26" s="564"/>
      <c r="U26" s="552"/>
      <c r="V26" s="561"/>
      <c r="W26" s="1226"/>
      <c r="X26" s="502"/>
      <c r="Y26" s="502"/>
      <c r="Z26" s="502"/>
      <c r="AA26" s="502"/>
      <c r="AB26" s="502"/>
      <c r="AC26" s="502"/>
      <c r="AD26" s="502"/>
      <c r="AE26" s="502"/>
      <c r="AF26" s="502"/>
      <c r="AG26" s="502"/>
    </row>
    <row r="27" spans="1:33" s="476" customFormat="1" ht="15" customHeight="1">
      <c r="A27" s="1207"/>
      <c r="B27" s="1207"/>
      <c r="C27" s="1207"/>
      <c r="D27" s="1207"/>
      <c r="E27" s="1207"/>
      <c r="F27" s="904"/>
      <c r="G27" s="904"/>
      <c r="H27" s="902"/>
      <c r="I27" s="1207"/>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7"/>
      <c r="B28" s="1207"/>
      <c r="C28" s="1207"/>
      <c r="D28" s="1207"/>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7"/>
      <c r="B29" s="1207"/>
      <c r="C29" s="1207"/>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7"/>
      <c r="B30" s="1207"/>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7"/>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1" ht="3" customHeight="1">
      <c r="L33" s="486"/>
      <c r="M33" s="486"/>
      <c r="N33" s="486"/>
      <c r="O33" s="486"/>
      <c r="P33" s="486"/>
      <c r="Q33" s="486"/>
      <c r="R33" s="486"/>
      <c r="S33" s="486"/>
      <c r="T33" s="486"/>
      <c r="U33" s="486"/>
    </row>
    <row r="34" spans="12:23" ht="133.5" customHeight="1">
      <c r="L34" s="1">
        <v>1</v>
      </c>
      <c r="M34" s="1200" t="s">
        <v>634</v>
      </c>
      <c r="N34" s="1200"/>
      <c r="O34" s="1200"/>
      <c r="P34" s="1200"/>
      <c r="Q34" s="1200"/>
      <c r="R34" s="1200"/>
      <c r="S34" s="1200"/>
      <c r="T34" s="1200"/>
      <c r="U34" s="1200"/>
      <c r="V34" s="1200"/>
      <c r="W34" s="1200"/>
    </row>
  </sheetData>
  <sheetProtection password="FA9C" sheet="1" objects="1" scenarios="1" formatColumns="0" formatRows="0"/>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6">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dataValidation allowBlank="1" prompt="Для выбора выполните двойной щелчок левой клавиши мыши по соответствующей ячейке." sqref="L983066:W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formula1>kind_of_heat_transfer</formula1>
    </dataValidation>
    <dataValidation type="decimal" allowBlank="1" showErrorMessage="1" errorTitle="Ошибка" error="Допускается ввод только неотрицательных чисел!" sqref="O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S24:S25 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dataValidation allowBlank="1" showInputMessage="1" showErrorMessage="1" prompt="Для выбора выполните двойной щелчок левой клавиши мыши по соответствующей ячейке." sqref="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4b2f6ab-a56b-4210-8f95-5445dac14bf5}">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2" hidden="1" customWidth="1"/>
    <col min="2" max="4" width="3.71428571428571" style="586" hidden="1" customWidth="1"/>
    <col min="5" max="5" width="3.71428571428571" style="531" customWidth="1"/>
    <col min="6" max="6" width="9.71428571428571" style="524" customWidth="1"/>
    <col min="7" max="7" width="37.7142857142857" style="524" customWidth="1"/>
    <col min="8" max="8" width="66.8571428571429" style="524" customWidth="1"/>
    <col min="9" max="9" width="115.714285714286" style="524" customWidth="1"/>
    <col min="10" max="11" width="10.5714285714286" style="586"/>
    <col min="12" max="12" width="11.1428571428571" style="586" customWidth="1"/>
    <col min="13" max="20" width="10.5714285714286" style="586"/>
    <col min="21" max="16384" width="10.5714285714286" style="524"/>
  </cols>
  <sheetData>
    <row r="1" spans="1:1" ht="3" customHeight="1">
      <c r="A1" s="592" t="s">
        <v>51</v>
      </c>
    </row>
    <row r="2" spans="6:9" ht="22.5">
      <c r="F2" s="1201" t="s">
        <v>492</v>
      </c>
      <c r="G2" s="1202"/>
      <c r="H2" s="1203"/>
      <c r="I2" s="641"/>
    </row>
    <row r="3"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"2."&amp;mergeValue(A8)</f>
        <v>2.1</v>
      </c>
      <c r="G8" s="633" t="s">
        <v>495</v>
      </c>
      <c r="H8" s="605"/>
      <c r="I8" s="582" t="s">
        <v>592</v>
      </c>
      <c r="J8" s="616"/>
      <c r="K8" s="591"/>
      <c r="L8" s="591"/>
      <c r="M8" s="591"/>
      <c r="N8" s="591"/>
      <c r="O8" s="591"/>
      <c r="P8" s="591"/>
      <c r="Q8" s="591"/>
      <c r="R8" s="591"/>
      <c r="S8" s="591"/>
      <c r="T8" s="591"/>
    </row>
    <row r="9" spans="1:20" s="571" customFormat="1" ht="22.5">
      <c r="A9" s="1205"/>
      <c r="B9" s="591"/>
      <c r="C9" s="591"/>
      <c r="D9" s="591"/>
      <c r="F9" s="617" t="str">
        <f>"3."&amp;mergeValue(A9)</f>
        <v>3.1</v>
      </c>
      <c r="G9" s="633" t="s">
        <v>496</v>
      </c>
      <c r="H9" s="605"/>
      <c r="I9" s="582" t="s">
        <v>590</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"4."&amp;mergeValue(A11)&amp;"."&amp;mergeValue(B11)</f>
        <v>4.1.1</v>
      </c>
      <c r="G11" s="612" t="s">
        <v>594</v>
      </c>
      <c r="H11" s="605" t="str">
        <f>IF(region_name="","",region_name)</f>
        <v>Республика Татарстан</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"4."&amp;mergeValue(A13)&amp;"."&amp;mergeValue(B13)&amp;"."&amp;mergeValue(C13)&amp;"."&amp;mergeValue(D13)</f>
        <v>4.1.1.1.1</v>
      </c>
      <c r="G13" s="634" t="s">
        <v>499</v>
      </c>
      <c r="H13" s="605"/>
      <c r="I13" s="1206" t="s">
        <v>593</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595</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5242241-078b-4faf-9616-d9cc27526f5b}">
  <sheetPr codeName="Instruction">
    <tabColor rgb="FFCCCCFF"/>
  </sheetPr>
  <dimension ref="A1:AA113"/>
  <sheetViews>
    <sheetView showGridLines="0" workbookViewId="0" topLeftCell="A1">
      <selection pane="topLeft" activeCell="A1" sqref="A1"/>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9" customWidth="1"/>
  </cols>
  <sheetData>
    <row r="1" spans="27:27" ht="3" customHeight="1">
      <c r="AA1" s="79" t="s">
        <v>239</v>
      </c>
    </row>
    <row r="2" spans="2:23" ht="16.5" customHeight="1">
      <c r="B2" s="1136" t="str">
        <f>"Код шаблона: "&amp;GetCode()</f>
        <v>Код шаблона: FAS.JKH.OPEN.INFO.PRICE.WARM</v>
      </c>
      <c r="C2" s="1136"/>
      <c r="D2" s="1136"/>
      <c r="E2" s="1136"/>
      <c r="F2" s="1136"/>
      <c r="G2" s="1136"/>
      <c r="Q2" s="231"/>
      <c r="R2" s="231"/>
      <c r="S2" s="231"/>
      <c r="T2" s="231"/>
      <c r="U2" s="231"/>
      <c r="V2" s="231"/>
      <c r="W2" s="231"/>
    </row>
    <row r="3" spans="2:25" ht="18" customHeight="1">
      <c r="B3" s="1137" t="str">
        <f>"Версия "&amp;GetVersion()</f>
        <v>Версия 1.0</v>
      </c>
      <c r="C3" s="1137"/>
      <c r="H3" s="43"/>
      <c r="I3" s="43"/>
      <c r="J3" s="43"/>
      <c r="K3" s="43"/>
      <c r="L3" s="43"/>
      <c r="M3" s="43"/>
      <c r="N3" s="43"/>
      <c r="O3" s="43"/>
      <c r="P3" s="43"/>
      <c r="Q3" s="231"/>
      <c r="R3" s="231"/>
      <c r="S3" s="231"/>
      <c r="T3" s="231"/>
      <c r="U3" s="231"/>
      <c r="V3" s="231"/>
      <c r="W3" s="261"/>
      <c r="X3" s="43"/>
      <c r="Y3" s="43"/>
    </row>
    <row r="4" spans="4:25" ht="3" customHeight="1">
      <c r="D4" s="43"/>
      <c r="E4" s="43"/>
      <c r="F4" s="43"/>
      <c r="G4" s="43"/>
      <c r="H4" s="43"/>
      <c r="I4" s="43"/>
      <c r="J4" s="43"/>
      <c r="K4" s="43"/>
      <c r="L4" s="43"/>
      <c r="M4" s="43"/>
      <c r="N4" s="43"/>
      <c r="O4" s="43"/>
      <c r="P4" s="43"/>
      <c r="Q4" s="43"/>
      <c r="R4" s="43"/>
      <c r="S4" s="43"/>
      <c r="T4" s="43"/>
      <c r="U4" s="43"/>
      <c r="V4" s="43"/>
      <c r="W4" s="43"/>
      <c r="X4" s="43"/>
      <c r="Y4" s="43"/>
    </row>
    <row r="5" spans="2:25" ht="42.75" customHeight="1">
      <c r="B5" s="1140" t="s">
        <v>771</v>
      </c>
      <c r="C5" s="1141"/>
      <c r="D5" s="1141"/>
      <c r="E5" s="1141"/>
      <c r="F5" s="1141"/>
      <c r="G5" s="1141"/>
      <c r="H5" s="1141"/>
      <c r="I5" s="1141"/>
      <c r="J5" s="1141"/>
      <c r="K5" s="1141"/>
      <c r="L5" s="1141"/>
      <c r="M5" s="1141"/>
      <c r="N5" s="1141"/>
      <c r="O5" s="1141"/>
      <c r="P5" s="1141"/>
      <c r="Q5" s="1141"/>
      <c r="R5" s="1141"/>
      <c r="S5" s="1141"/>
      <c r="T5" s="1141"/>
      <c r="U5" s="1141"/>
      <c r="V5" s="1141"/>
      <c r="W5" s="1141"/>
      <c r="X5" s="1141"/>
      <c r="Y5" s="1141"/>
    </row>
    <row r="6" spans="1:25"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5" ht="15" customHeight="1">
      <c r="A7" s="43"/>
      <c r="B7" s="78"/>
      <c r="C7" s="77"/>
      <c r="D7" s="60"/>
      <c r="E7" s="1138" t="s">
        <v>591</v>
      </c>
      <c r="F7" s="1138"/>
      <c r="G7" s="1138"/>
      <c r="H7" s="1138"/>
      <c r="I7" s="1138"/>
      <c r="J7" s="1138"/>
      <c r="K7" s="1138"/>
      <c r="L7" s="1138"/>
      <c r="M7" s="1138"/>
      <c r="N7" s="1138"/>
      <c r="O7" s="1138"/>
      <c r="P7" s="1138"/>
      <c r="Q7" s="1138"/>
      <c r="R7" s="1138"/>
      <c r="S7" s="1138"/>
      <c r="T7" s="1138"/>
      <c r="U7" s="1138"/>
      <c r="V7" s="1138"/>
      <c r="W7" s="1138"/>
      <c r="X7" s="1138"/>
      <c r="Y7" s="59"/>
    </row>
    <row r="8" spans="1:25" ht="15" customHeight="1">
      <c r="A8" s="43"/>
      <c r="B8" s="78"/>
      <c r="C8" s="77"/>
      <c r="D8" s="60"/>
      <c r="E8" s="1138"/>
      <c r="F8" s="1138"/>
      <c r="G8" s="1138"/>
      <c r="H8" s="1138"/>
      <c r="I8" s="1138"/>
      <c r="J8" s="1138"/>
      <c r="K8" s="1138"/>
      <c r="L8" s="1138"/>
      <c r="M8" s="1138"/>
      <c r="N8" s="1138"/>
      <c r="O8" s="1138"/>
      <c r="P8" s="1138"/>
      <c r="Q8" s="1138"/>
      <c r="R8" s="1138"/>
      <c r="S8" s="1138"/>
      <c r="T8" s="1138"/>
      <c r="U8" s="1138"/>
      <c r="V8" s="1138"/>
      <c r="W8" s="1138"/>
      <c r="X8" s="1138"/>
      <c r="Y8" s="59"/>
    </row>
    <row r="9" spans="1:25" ht="15" customHeight="1">
      <c r="A9" s="43"/>
      <c r="B9" s="78"/>
      <c r="C9" s="77"/>
      <c r="D9" s="60"/>
      <c r="E9" s="1138"/>
      <c r="F9" s="1138"/>
      <c r="G9" s="1138"/>
      <c r="H9" s="1138"/>
      <c r="I9" s="1138"/>
      <c r="J9" s="1138"/>
      <c r="K9" s="1138"/>
      <c r="L9" s="1138"/>
      <c r="M9" s="1138"/>
      <c r="N9" s="1138"/>
      <c r="O9" s="1138"/>
      <c r="P9" s="1138"/>
      <c r="Q9" s="1138"/>
      <c r="R9" s="1138"/>
      <c r="S9" s="1138"/>
      <c r="T9" s="1138"/>
      <c r="U9" s="1138"/>
      <c r="V9" s="1138"/>
      <c r="W9" s="1138"/>
      <c r="X9" s="1138"/>
      <c r="Y9" s="59"/>
    </row>
    <row r="10" spans="1:25" ht="10.5" customHeight="1">
      <c r="A10" s="43"/>
      <c r="B10" s="78"/>
      <c r="C10" s="77"/>
      <c r="D10" s="60"/>
      <c r="E10" s="1138"/>
      <c r="F10" s="1138"/>
      <c r="G10" s="1138"/>
      <c r="H10" s="1138"/>
      <c r="I10" s="1138"/>
      <c r="J10" s="1138"/>
      <c r="K10" s="1138"/>
      <c r="L10" s="1138"/>
      <c r="M10" s="1138"/>
      <c r="N10" s="1138"/>
      <c r="O10" s="1138"/>
      <c r="P10" s="1138"/>
      <c r="Q10" s="1138"/>
      <c r="R10" s="1138"/>
      <c r="S10" s="1138"/>
      <c r="T10" s="1138"/>
      <c r="U10" s="1138"/>
      <c r="V10" s="1138"/>
      <c r="W10" s="1138"/>
      <c r="X10" s="1138"/>
      <c r="Y10" s="59"/>
    </row>
    <row r="11" spans="1:25" ht="27" customHeight="1">
      <c r="A11" s="43"/>
      <c r="B11" s="78"/>
      <c r="C11" s="77"/>
      <c r="D11" s="60"/>
      <c r="E11" s="1138"/>
      <c r="F11" s="1138"/>
      <c r="G11" s="1138"/>
      <c r="H11" s="1138"/>
      <c r="I11" s="1138"/>
      <c r="J11" s="1138"/>
      <c r="K11" s="1138"/>
      <c r="L11" s="1138"/>
      <c r="M11" s="1138"/>
      <c r="N11" s="1138"/>
      <c r="O11" s="1138"/>
      <c r="P11" s="1138"/>
      <c r="Q11" s="1138"/>
      <c r="R11" s="1138"/>
      <c r="S11" s="1138"/>
      <c r="T11" s="1138"/>
      <c r="U11" s="1138"/>
      <c r="V11" s="1138"/>
      <c r="W11" s="1138"/>
      <c r="X11" s="1138"/>
      <c r="Y11" s="59"/>
    </row>
    <row r="12" spans="1:25" ht="12" customHeight="1">
      <c r="A12" s="43"/>
      <c r="B12" s="78"/>
      <c r="C12" s="77"/>
      <c r="D12" s="60"/>
      <c r="E12" s="1138"/>
      <c r="F12" s="1138"/>
      <c r="G12" s="1138"/>
      <c r="H12" s="1138"/>
      <c r="I12" s="1138"/>
      <c r="J12" s="1138"/>
      <c r="K12" s="1138"/>
      <c r="L12" s="1138"/>
      <c r="M12" s="1138"/>
      <c r="N12" s="1138"/>
      <c r="O12" s="1138"/>
      <c r="P12" s="1138"/>
      <c r="Q12" s="1138"/>
      <c r="R12" s="1138"/>
      <c r="S12" s="1138"/>
      <c r="T12" s="1138"/>
      <c r="U12" s="1138"/>
      <c r="V12" s="1138"/>
      <c r="W12" s="1138"/>
      <c r="X12" s="1138"/>
      <c r="Y12" s="59"/>
    </row>
    <row r="13" spans="1:25" ht="38.25" customHeight="1">
      <c r="A13" s="43"/>
      <c r="B13" s="78"/>
      <c r="C13" s="77"/>
      <c r="D13" s="60"/>
      <c r="E13" s="1138"/>
      <c r="F13" s="1138"/>
      <c r="G13" s="1138"/>
      <c r="H13" s="1138"/>
      <c r="I13" s="1138"/>
      <c r="J13" s="1138"/>
      <c r="K13" s="1138"/>
      <c r="L13" s="1138"/>
      <c r="M13" s="1138"/>
      <c r="N13" s="1138"/>
      <c r="O13" s="1138"/>
      <c r="P13" s="1138"/>
      <c r="Q13" s="1138"/>
      <c r="R13" s="1138"/>
      <c r="S13" s="1138"/>
      <c r="T13" s="1138"/>
      <c r="U13" s="1138"/>
      <c r="V13" s="1138"/>
      <c r="W13" s="1138"/>
      <c r="X13" s="1138"/>
      <c r="Y13" s="73"/>
    </row>
    <row r="14" spans="1:25" ht="15" customHeight="1">
      <c r="A14" s="43"/>
      <c r="B14" s="78"/>
      <c r="C14" s="77"/>
      <c r="D14" s="60"/>
      <c r="E14" s="1138"/>
      <c r="F14" s="1138"/>
      <c r="G14" s="1138"/>
      <c r="H14" s="1138"/>
      <c r="I14" s="1138"/>
      <c r="J14" s="1138"/>
      <c r="K14" s="1138"/>
      <c r="L14" s="1138"/>
      <c r="M14" s="1138"/>
      <c r="N14" s="1138"/>
      <c r="O14" s="1138"/>
      <c r="P14" s="1138"/>
      <c r="Q14" s="1138"/>
      <c r="R14" s="1138"/>
      <c r="S14" s="1138"/>
      <c r="T14" s="1138"/>
      <c r="U14" s="1138"/>
      <c r="V14" s="1138"/>
      <c r="W14" s="1138"/>
      <c r="X14" s="1138"/>
      <c r="Y14" s="59"/>
    </row>
    <row r="15" spans="1:25" ht="15">
      <c r="A15" s="43"/>
      <c r="B15" s="78"/>
      <c r="C15" s="77"/>
      <c r="D15" s="60"/>
      <c r="E15" s="1138"/>
      <c r="F15" s="1138"/>
      <c r="G15" s="1138"/>
      <c r="H15" s="1138"/>
      <c r="I15" s="1138"/>
      <c r="J15" s="1138"/>
      <c r="K15" s="1138"/>
      <c r="L15" s="1138"/>
      <c r="M15" s="1138"/>
      <c r="N15" s="1138"/>
      <c r="O15" s="1138"/>
      <c r="P15" s="1138"/>
      <c r="Q15" s="1138"/>
      <c r="R15" s="1138"/>
      <c r="S15" s="1138"/>
      <c r="T15" s="1138"/>
      <c r="U15" s="1138"/>
      <c r="V15" s="1138"/>
      <c r="W15" s="1138"/>
      <c r="X15" s="1138"/>
      <c r="Y15" s="59"/>
    </row>
    <row r="16" spans="1:25" ht="15">
      <c r="A16" s="43"/>
      <c r="B16" s="78"/>
      <c r="C16" s="77"/>
      <c r="D16" s="60"/>
      <c r="E16" s="1138"/>
      <c r="F16" s="1138"/>
      <c r="G16" s="1138"/>
      <c r="H16" s="1138"/>
      <c r="I16" s="1138"/>
      <c r="J16" s="1138"/>
      <c r="K16" s="1138"/>
      <c r="L16" s="1138"/>
      <c r="M16" s="1138"/>
      <c r="N16" s="1138"/>
      <c r="O16" s="1138"/>
      <c r="P16" s="1138"/>
      <c r="Q16" s="1138"/>
      <c r="R16" s="1138"/>
      <c r="S16" s="1138"/>
      <c r="T16" s="1138"/>
      <c r="U16" s="1138"/>
      <c r="V16" s="1138"/>
      <c r="W16" s="1138"/>
      <c r="X16" s="1138"/>
      <c r="Y16" s="59"/>
    </row>
    <row r="17" spans="1:25" ht="15" customHeight="1">
      <c r="A17" s="43"/>
      <c r="B17" s="78"/>
      <c r="C17" s="77"/>
      <c r="D17" s="60"/>
      <c r="E17" s="1138"/>
      <c r="F17" s="1138"/>
      <c r="G17" s="1138"/>
      <c r="H17" s="1138"/>
      <c r="I17" s="1138"/>
      <c r="J17" s="1138"/>
      <c r="K17" s="1138"/>
      <c r="L17" s="1138"/>
      <c r="M17" s="1138"/>
      <c r="N17" s="1138"/>
      <c r="O17" s="1138"/>
      <c r="P17" s="1138"/>
      <c r="Q17" s="1138"/>
      <c r="R17" s="1138"/>
      <c r="S17" s="1138"/>
      <c r="T17" s="1138"/>
      <c r="U17" s="1138"/>
      <c r="V17" s="1138"/>
      <c r="W17" s="1138"/>
      <c r="X17" s="1138"/>
      <c r="Y17" s="59"/>
    </row>
    <row r="18" spans="1:25" ht="15">
      <c r="A18" s="43"/>
      <c r="B18" s="78"/>
      <c r="C18" s="77"/>
      <c r="D18" s="60"/>
      <c r="E18" s="1138"/>
      <c r="F18" s="1138"/>
      <c r="G18" s="1138"/>
      <c r="H18" s="1138"/>
      <c r="I18" s="1138"/>
      <c r="J18" s="1138"/>
      <c r="K18" s="1138"/>
      <c r="L18" s="1138"/>
      <c r="M18" s="1138"/>
      <c r="N18" s="1138"/>
      <c r="O18" s="1138"/>
      <c r="P18" s="1138"/>
      <c r="Q18" s="1138"/>
      <c r="R18" s="1138"/>
      <c r="S18" s="1138"/>
      <c r="T18" s="1138"/>
      <c r="U18" s="1138"/>
      <c r="V18" s="1138"/>
      <c r="W18" s="1138"/>
      <c r="X18" s="1138"/>
      <c r="Y18" s="59"/>
    </row>
    <row r="19" spans="1:25" ht="59.25" customHeight="1">
      <c r="A19" s="43"/>
      <c r="B19" s="78"/>
      <c r="C19" s="77"/>
      <c r="D19" s="66"/>
      <c r="E19" s="1138"/>
      <c r="F19" s="1138"/>
      <c r="G19" s="1138"/>
      <c r="H19" s="1138"/>
      <c r="I19" s="1138"/>
      <c r="J19" s="1138"/>
      <c r="K19" s="1138"/>
      <c r="L19" s="1138"/>
      <c r="M19" s="1138"/>
      <c r="N19" s="1138"/>
      <c r="O19" s="1138"/>
      <c r="P19" s="1138"/>
      <c r="Q19" s="1138"/>
      <c r="R19" s="1138"/>
      <c r="S19" s="1138"/>
      <c r="T19" s="1138"/>
      <c r="U19" s="1138"/>
      <c r="V19" s="1138"/>
      <c r="W19" s="1138"/>
      <c r="X19" s="113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customHeight="1" hidden="1">
      <c r="A21" s="43"/>
      <c r="B21" s="78"/>
      <c r="C21" s="77"/>
      <c r="D21" s="61"/>
      <c r="E21" s="72" t="s">
        <v>237</v>
      </c>
      <c r="F21" s="1143" t="s">
        <v>254</v>
      </c>
      <c r="G21" s="1144"/>
      <c r="H21" s="1144"/>
      <c r="I21" s="1144"/>
      <c r="J21" s="1144"/>
      <c r="K21" s="1144"/>
      <c r="L21" s="1144"/>
      <c r="M21" s="1144"/>
      <c r="N21" s="60"/>
      <c r="O21" s="71" t="s">
        <v>237</v>
      </c>
      <c r="P21" s="1145" t="s">
        <v>238</v>
      </c>
      <c r="Q21" s="1146"/>
      <c r="R21" s="1146"/>
      <c r="S21" s="1146"/>
      <c r="T21" s="1146"/>
      <c r="U21" s="1146"/>
      <c r="V21" s="1146"/>
      <c r="W21" s="1146"/>
      <c r="X21" s="1146"/>
      <c r="Y21" s="59"/>
    </row>
    <row r="22" spans="1:25" ht="14.25" customHeight="1" hidden="1">
      <c r="A22" s="43"/>
      <c r="B22" s="78"/>
      <c r="C22" s="77"/>
      <c r="D22" s="61"/>
      <c r="E22" s="94" t="s">
        <v>237</v>
      </c>
      <c r="F22" s="1143" t="s">
        <v>240</v>
      </c>
      <c r="G22" s="1144"/>
      <c r="H22" s="1144"/>
      <c r="I22" s="1144"/>
      <c r="J22" s="1144"/>
      <c r="K22" s="1144"/>
      <c r="L22" s="1144"/>
      <c r="M22" s="1144"/>
      <c r="N22" s="60"/>
      <c r="O22" s="74" t="s">
        <v>237</v>
      </c>
      <c r="P22" s="1145" t="s">
        <v>589</v>
      </c>
      <c r="Q22" s="1146"/>
      <c r="R22" s="1146"/>
      <c r="S22" s="1146"/>
      <c r="T22" s="1146"/>
      <c r="U22" s="1146"/>
      <c r="V22" s="1146"/>
      <c r="W22" s="1146"/>
      <c r="X22" s="1146"/>
      <c r="Y22" s="59"/>
    </row>
    <row r="23" spans="1:25" ht="27" customHeight="1" hidden="1">
      <c r="A23" s="43"/>
      <c r="B23" s="78"/>
      <c r="C23" s="77"/>
      <c r="D23" s="61"/>
      <c r="E23" s="60"/>
      <c r="F23" s="60"/>
      <c r="G23" s="60"/>
      <c r="H23" s="60"/>
      <c r="I23" s="60"/>
      <c r="J23" s="60"/>
      <c r="K23" s="60"/>
      <c r="L23" s="60"/>
      <c r="M23" s="60"/>
      <c r="N23" s="60"/>
      <c r="O23" s="60"/>
      <c r="P23" s="1139"/>
      <c r="Q23" s="1139"/>
      <c r="R23" s="1139"/>
      <c r="S23" s="1139"/>
      <c r="T23" s="1139"/>
      <c r="U23" s="1139"/>
      <c r="V23" s="1139"/>
      <c r="W23" s="1139"/>
      <c r="X23" s="60"/>
      <c r="Y23" s="59"/>
    </row>
    <row r="24" spans="1:25" ht="10.5" customHeight="1" hidden="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customHeight="1" hidden="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customHeight="1" hidden="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customHeight="1" hidden="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customHeight="1" hidden="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customHeight="1" hidden="1">
      <c r="A35" s="43"/>
      <c r="B35" s="78"/>
      <c r="C35" s="77"/>
      <c r="D35" s="61"/>
      <c r="E35" s="1142" t="s">
        <v>394</v>
      </c>
      <c r="F35" s="1142"/>
      <c r="G35" s="1142"/>
      <c r="H35" s="1142"/>
      <c r="I35" s="1142"/>
      <c r="J35" s="1142"/>
      <c r="K35" s="1142"/>
      <c r="L35" s="1142"/>
      <c r="M35" s="1142"/>
      <c r="N35" s="1142"/>
      <c r="O35" s="1142"/>
      <c r="P35" s="1142"/>
      <c r="Q35" s="1142"/>
      <c r="R35" s="1142"/>
      <c r="S35" s="1142"/>
      <c r="T35" s="1142"/>
      <c r="U35" s="1142"/>
      <c r="V35" s="1142"/>
      <c r="W35" s="1142"/>
      <c r="X35" s="1142"/>
      <c r="Y35" s="59"/>
    </row>
    <row r="36" spans="1:25" ht="38.25" customHeight="1" hidden="1">
      <c r="A36" s="43"/>
      <c r="B36" s="78"/>
      <c r="C36" s="77"/>
      <c r="D36" s="61"/>
      <c r="E36" s="1142"/>
      <c r="F36" s="1142"/>
      <c r="G36" s="1142"/>
      <c r="H36" s="1142"/>
      <c r="I36" s="1142"/>
      <c r="J36" s="1142"/>
      <c r="K36" s="1142"/>
      <c r="L36" s="1142"/>
      <c r="M36" s="1142"/>
      <c r="N36" s="1142"/>
      <c r="O36" s="1142"/>
      <c r="P36" s="1142"/>
      <c r="Q36" s="1142"/>
      <c r="R36" s="1142"/>
      <c r="S36" s="1142"/>
      <c r="T36" s="1142"/>
      <c r="U36" s="1142"/>
      <c r="V36" s="1142"/>
      <c r="W36" s="1142"/>
      <c r="X36" s="1142"/>
      <c r="Y36" s="59"/>
    </row>
    <row r="37" spans="1:25" ht="9.75" customHeight="1" hidden="1">
      <c r="A37" s="43"/>
      <c r="B37" s="78"/>
      <c r="C37" s="77"/>
      <c r="D37" s="61"/>
      <c r="E37" s="1142"/>
      <c r="F37" s="1142"/>
      <c r="G37" s="1142"/>
      <c r="H37" s="1142"/>
      <c r="I37" s="1142"/>
      <c r="J37" s="1142"/>
      <c r="K37" s="1142"/>
      <c r="L37" s="1142"/>
      <c r="M37" s="1142"/>
      <c r="N37" s="1142"/>
      <c r="O37" s="1142"/>
      <c r="P37" s="1142"/>
      <c r="Q37" s="1142"/>
      <c r="R37" s="1142"/>
      <c r="S37" s="1142"/>
      <c r="T37" s="1142"/>
      <c r="U37" s="1142"/>
      <c r="V37" s="1142"/>
      <c r="W37" s="1142"/>
      <c r="X37" s="1142"/>
      <c r="Y37" s="59"/>
    </row>
    <row r="38" spans="1:25" ht="51" customHeight="1" hidden="1">
      <c r="A38" s="43"/>
      <c r="B38" s="78"/>
      <c r="C38" s="77"/>
      <c r="D38" s="61"/>
      <c r="E38" s="1142"/>
      <c r="F38" s="1142"/>
      <c r="G38" s="1142"/>
      <c r="H38" s="1142"/>
      <c r="I38" s="1142"/>
      <c r="J38" s="1142"/>
      <c r="K38" s="1142"/>
      <c r="L38" s="1142"/>
      <c r="M38" s="1142"/>
      <c r="N38" s="1142"/>
      <c r="O38" s="1142"/>
      <c r="P38" s="1142"/>
      <c r="Q38" s="1142"/>
      <c r="R38" s="1142"/>
      <c r="S38" s="1142"/>
      <c r="T38" s="1142"/>
      <c r="U38" s="1142"/>
      <c r="V38" s="1142"/>
      <c r="W38" s="1142"/>
      <c r="X38" s="1142"/>
      <c r="Y38" s="59"/>
    </row>
    <row r="39" spans="1:25" ht="15" customHeight="1" hidden="1">
      <c r="A39" s="43"/>
      <c r="B39" s="78"/>
      <c r="C39" s="77"/>
      <c r="D39" s="61"/>
      <c r="E39" s="1142"/>
      <c r="F39" s="1142"/>
      <c r="G39" s="1142"/>
      <c r="H39" s="1142"/>
      <c r="I39" s="1142"/>
      <c r="J39" s="1142"/>
      <c r="K39" s="1142"/>
      <c r="L39" s="1142"/>
      <c r="M39" s="1142"/>
      <c r="N39" s="1142"/>
      <c r="O39" s="1142"/>
      <c r="P39" s="1142"/>
      <c r="Q39" s="1142"/>
      <c r="R39" s="1142"/>
      <c r="S39" s="1142"/>
      <c r="T39" s="1142"/>
      <c r="U39" s="1142"/>
      <c r="V39" s="1142"/>
      <c r="W39" s="1142"/>
      <c r="X39" s="1142"/>
      <c r="Y39" s="59"/>
    </row>
    <row r="40" spans="1:25" ht="12" customHeight="1" hidden="1">
      <c r="A40" s="43"/>
      <c r="B40" s="78"/>
      <c r="C40" s="77"/>
      <c r="D40" s="61"/>
      <c r="E40" s="1128"/>
      <c r="F40" s="1129"/>
      <c r="G40" s="1129"/>
      <c r="H40" s="1129"/>
      <c r="I40" s="1129"/>
      <c r="J40" s="1129"/>
      <c r="K40" s="1129"/>
      <c r="L40" s="1129"/>
      <c r="M40" s="1129"/>
      <c r="N40" s="1129"/>
      <c r="O40" s="1129"/>
      <c r="P40" s="1129"/>
      <c r="Q40" s="1129"/>
      <c r="R40" s="1129"/>
      <c r="S40" s="1129"/>
      <c r="T40" s="1129"/>
      <c r="U40" s="1129"/>
      <c r="V40" s="1129"/>
      <c r="W40" s="1129"/>
      <c r="X40" s="1129"/>
      <c r="Y40" s="59"/>
    </row>
    <row r="41" spans="1:25" ht="38.25" customHeight="1" hidden="1">
      <c r="A41" s="43"/>
      <c r="B41" s="78"/>
      <c r="C41" s="77"/>
      <c r="D41" s="61"/>
      <c r="E41" s="1142"/>
      <c r="F41" s="1142"/>
      <c r="G41" s="1142"/>
      <c r="H41" s="1142"/>
      <c r="I41" s="1142"/>
      <c r="J41" s="1142"/>
      <c r="K41" s="1142"/>
      <c r="L41" s="1142"/>
      <c r="M41" s="1142"/>
      <c r="N41" s="1142"/>
      <c r="O41" s="1142"/>
      <c r="P41" s="1142"/>
      <c r="Q41" s="1142"/>
      <c r="R41" s="1142"/>
      <c r="S41" s="1142"/>
      <c r="T41" s="1142"/>
      <c r="U41" s="1142"/>
      <c r="V41" s="1142"/>
      <c r="W41" s="1142"/>
      <c r="X41" s="1142"/>
      <c r="Y41" s="59"/>
    </row>
    <row r="42" spans="1:25" ht="15" hidden="1">
      <c r="A42" s="43"/>
      <c r="B42" s="78"/>
      <c r="C42" s="77"/>
      <c r="D42" s="61"/>
      <c r="E42" s="1142"/>
      <c r="F42" s="1142"/>
      <c r="G42" s="1142"/>
      <c r="H42" s="1142"/>
      <c r="I42" s="1142"/>
      <c r="J42" s="1142"/>
      <c r="K42" s="1142"/>
      <c r="L42" s="1142"/>
      <c r="M42" s="1142"/>
      <c r="N42" s="1142"/>
      <c r="O42" s="1142"/>
      <c r="P42" s="1142"/>
      <c r="Q42" s="1142"/>
      <c r="R42" s="1142"/>
      <c r="S42" s="1142"/>
      <c r="T42" s="1142"/>
      <c r="U42" s="1142"/>
      <c r="V42" s="1142"/>
      <c r="W42" s="1142"/>
      <c r="X42" s="1142"/>
      <c r="Y42" s="59"/>
    </row>
    <row r="43" spans="1:25" ht="15" hidden="1">
      <c r="A43" s="43"/>
      <c r="B43" s="78"/>
      <c r="C43" s="77"/>
      <c r="D43" s="61"/>
      <c r="E43" s="1142"/>
      <c r="F43" s="1142"/>
      <c r="G43" s="1142"/>
      <c r="H43" s="1142"/>
      <c r="I43" s="1142"/>
      <c r="J43" s="1142"/>
      <c r="K43" s="1142"/>
      <c r="L43" s="1142"/>
      <c r="M43" s="1142"/>
      <c r="N43" s="1142"/>
      <c r="O43" s="1142"/>
      <c r="P43" s="1142"/>
      <c r="Q43" s="1142"/>
      <c r="R43" s="1142"/>
      <c r="S43" s="1142"/>
      <c r="T43" s="1142"/>
      <c r="U43" s="1142"/>
      <c r="V43" s="1142"/>
      <c r="W43" s="1142"/>
      <c r="X43" s="1142"/>
      <c r="Y43" s="59"/>
    </row>
    <row r="44" spans="1:25" ht="33.75" customHeight="1" hidden="1">
      <c r="A44" s="43"/>
      <c r="B44" s="78"/>
      <c r="C44" s="77"/>
      <c r="D44" s="66"/>
      <c r="E44" s="1142"/>
      <c r="F44" s="1142"/>
      <c r="G44" s="1142"/>
      <c r="H44" s="1142"/>
      <c r="I44" s="1142"/>
      <c r="J44" s="1142"/>
      <c r="K44" s="1142"/>
      <c r="L44" s="1142"/>
      <c r="M44" s="1142"/>
      <c r="N44" s="1142"/>
      <c r="O44" s="1142"/>
      <c r="P44" s="1142"/>
      <c r="Q44" s="1142"/>
      <c r="R44" s="1142"/>
      <c r="S44" s="1142"/>
      <c r="T44" s="1142"/>
      <c r="U44" s="1142"/>
      <c r="V44" s="1142"/>
      <c r="W44" s="1142"/>
      <c r="X44" s="1142"/>
      <c r="Y44" s="59"/>
    </row>
    <row r="45" spans="1:25" ht="15" hidden="1">
      <c r="A45" s="43"/>
      <c r="B45" s="78"/>
      <c r="C45" s="77"/>
      <c r="D45" s="66"/>
      <c r="E45" s="1142"/>
      <c r="F45" s="1142"/>
      <c r="G45" s="1142"/>
      <c r="H45" s="1142"/>
      <c r="I45" s="1142"/>
      <c r="J45" s="1142"/>
      <c r="K45" s="1142"/>
      <c r="L45" s="1142"/>
      <c r="M45" s="1142"/>
      <c r="N45" s="1142"/>
      <c r="O45" s="1142"/>
      <c r="P45" s="1142"/>
      <c r="Q45" s="1142"/>
      <c r="R45" s="1142"/>
      <c r="S45" s="1142"/>
      <c r="T45" s="1142"/>
      <c r="U45" s="1142"/>
      <c r="V45" s="1142"/>
      <c r="W45" s="1142"/>
      <c r="X45" s="1142"/>
      <c r="Y45" s="59"/>
    </row>
    <row r="46" spans="1:25" ht="24" customHeight="1" hidden="1">
      <c r="A46" s="43"/>
      <c r="B46" s="78"/>
      <c r="C46" s="77"/>
      <c r="D46" s="61"/>
      <c r="E46" s="1130" t="s">
        <v>236</v>
      </c>
      <c r="F46" s="1130"/>
      <c r="G46" s="1130"/>
      <c r="H46" s="1130"/>
      <c r="I46" s="1130"/>
      <c r="J46" s="1130"/>
      <c r="K46" s="1130"/>
      <c r="L46" s="1130"/>
      <c r="M46" s="1130"/>
      <c r="N46" s="1130"/>
      <c r="O46" s="1130"/>
      <c r="P46" s="1130"/>
      <c r="Q46" s="1130"/>
      <c r="R46" s="1130"/>
      <c r="S46" s="1130"/>
      <c r="T46" s="1130"/>
      <c r="U46" s="1130"/>
      <c r="V46" s="1130"/>
      <c r="W46" s="1130"/>
      <c r="X46" s="1130"/>
      <c r="Y46" s="59"/>
    </row>
    <row r="47" spans="1:25" ht="37.5" customHeight="1" hidden="1">
      <c r="A47" s="43"/>
      <c r="B47" s="78"/>
      <c r="C47" s="77"/>
      <c r="D47" s="61"/>
      <c r="E47" s="1130"/>
      <c r="F47" s="1130"/>
      <c r="G47" s="1130"/>
      <c r="H47" s="1130"/>
      <c r="I47" s="1130"/>
      <c r="J47" s="1130"/>
      <c r="K47" s="1130"/>
      <c r="L47" s="1130"/>
      <c r="M47" s="1130"/>
      <c r="N47" s="1130"/>
      <c r="O47" s="1130"/>
      <c r="P47" s="1130"/>
      <c r="Q47" s="1130"/>
      <c r="R47" s="1130"/>
      <c r="S47" s="1130"/>
      <c r="T47" s="1130"/>
      <c r="U47" s="1130"/>
      <c r="V47" s="1130"/>
      <c r="W47" s="1130"/>
      <c r="X47" s="1130"/>
      <c r="Y47" s="59"/>
    </row>
    <row r="48" spans="1:25" ht="24" customHeight="1" hidden="1">
      <c r="A48" s="43"/>
      <c r="B48" s="78"/>
      <c r="C48" s="77"/>
      <c r="D48" s="61"/>
      <c r="E48" s="1130"/>
      <c r="F48" s="1130"/>
      <c r="G48" s="1130"/>
      <c r="H48" s="1130"/>
      <c r="I48" s="1130"/>
      <c r="J48" s="1130"/>
      <c r="K48" s="1130"/>
      <c r="L48" s="1130"/>
      <c r="M48" s="1130"/>
      <c r="N48" s="1130"/>
      <c r="O48" s="1130"/>
      <c r="P48" s="1130"/>
      <c r="Q48" s="1130"/>
      <c r="R48" s="1130"/>
      <c r="S48" s="1130"/>
      <c r="T48" s="1130"/>
      <c r="U48" s="1130"/>
      <c r="V48" s="1130"/>
      <c r="W48" s="1130"/>
      <c r="X48" s="1130"/>
      <c r="Y48" s="59"/>
    </row>
    <row r="49" spans="1:25" ht="51" customHeight="1" hidden="1">
      <c r="A49" s="43"/>
      <c r="B49" s="78"/>
      <c r="C49" s="77"/>
      <c r="D49" s="61"/>
      <c r="E49" s="1130"/>
      <c r="F49" s="1130"/>
      <c r="G49" s="1130"/>
      <c r="H49" s="1130"/>
      <c r="I49" s="1130"/>
      <c r="J49" s="1130"/>
      <c r="K49" s="1130"/>
      <c r="L49" s="1130"/>
      <c r="M49" s="1130"/>
      <c r="N49" s="1130"/>
      <c r="O49" s="1130"/>
      <c r="P49" s="1130"/>
      <c r="Q49" s="1130"/>
      <c r="R49" s="1130"/>
      <c r="S49" s="1130"/>
      <c r="T49" s="1130"/>
      <c r="U49" s="1130"/>
      <c r="V49" s="1130"/>
      <c r="W49" s="1130"/>
      <c r="X49" s="1130"/>
      <c r="Y49" s="59"/>
    </row>
    <row r="50" spans="1:25" ht="15" hidden="1">
      <c r="A50" s="43"/>
      <c r="B50" s="78"/>
      <c r="C50" s="77"/>
      <c r="D50" s="61"/>
      <c r="E50" s="1130"/>
      <c r="F50" s="1130"/>
      <c r="G50" s="1130"/>
      <c r="H50" s="1130"/>
      <c r="I50" s="1130"/>
      <c r="J50" s="1130"/>
      <c r="K50" s="1130"/>
      <c r="L50" s="1130"/>
      <c r="M50" s="1130"/>
      <c r="N50" s="1130"/>
      <c r="O50" s="1130"/>
      <c r="P50" s="1130"/>
      <c r="Q50" s="1130"/>
      <c r="R50" s="1130"/>
      <c r="S50" s="1130"/>
      <c r="T50" s="1130"/>
      <c r="U50" s="1130"/>
      <c r="V50" s="1130"/>
      <c r="W50" s="1130"/>
      <c r="X50" s="1130"/>
      <c r="Y50" s="59"/>
    </row>
    <row r="51" spans="1:25" ht="15" hidden="1">
      <c r="A51" s="43"/>
      <c r="B51" s="78"/>
      <c r="C51" s="77"/>
      <c r="D51" s="61"/>
      <c r="E51" s="1130"/>
      <c r="F51" s="1130"/>
      <c r="G51" s="1130"/>
      <c r="H51" s="1130"/>
      <c r="I51" s="1130"/>
      <c r="J51" s="1130"/>
      <c r="K51" s="1130"/>
      <c r="L51" s="1130"/>
      <c r="M51" s="1130"/>
      <c r="N51" s="1130"/>
      <c r="O51" s="1130"/>
      <c r="P51" s="1130"/>
      <c r="Q51" s="1130"/>
      <c r="R51" s="1130"/>
      <c r="S51" s="1130"/>
      <c r="T51" s="1130"/>
      <c r="U51" s="1130"/>
      <c r="V51" s="1130"/>
      <c r="W51" s="1130"/>
      <c r="X51" s="1130"/>
      <c r="Y51" s="59"/>
    </row>
    <row r="52" spans="1:25" ht="15" hidden="1">
      <c r="A52" s="43"/>
      <c r="B52" s="78"/>
      <c r="C52" s="77"/>
      <c r="D52" s="61"/>
      <c r="E52" s="1130"/>
      <c r="F52" s="1130"/>
      <c r="G52" s="1130"/>
      <c r="H52" s="1130"/>
      <c r="I52" s="1130"/>
      <c r="J52" s="1130"/>
      <c r="K52" s="1130"/>
      <c r="L52" s="1130"/>
      <c r="M52" s="1130"/>
      <c r="N52" s="1130"/>
      <c r="O52" s="1130"/>
      <c r="P52" s="1130"/>
      <c r="Q52" s="1130"/>
      <c r="R52" s="1130"/>
      <c r="S52" s="1130"/>
      <c r="T52" s="1130"/>
      <c r="U52" s="1130"/>
      <c r="V52" s="1130"/>
      <c r="W52" s="1130"/>
      <c r="X52" s="1130"/>
      <c r="Y52" s="59"/>
    </row>
    <row r="53" spans="1:25" ht="15" hidden="1">
      <c r="A53" s="43"/>
      <c r="B53" s="78"/>
      <c r="C53" s="77"/>
      <c r="D53" s="61"/>
      <c r="E53" s="1130"/>
      <c r="F53" s="1130"/>
      <c r="G53" s="1130"/>
      <c r="H53" s="1130"/>
      <c r="I53" s="1130"/>
      <c r="J53" s="1130"/>
      <c r="K53" s="1130"/>
      <c r="L53" s="1130"/>
      <c r="M53" s="1130"/>
      <c r="N53" s="1130"/>
      <c r="O53" s="1130"/>
      <c r="P53" s="1130"/>
      <c r="Q53" s="1130"/>
      <c r="R53" s="1130"/>
      <c r="S53" s="1130"/>
      <c r="T53" s="1130"/>
      <c r="U53" s="1130"/>
      <c r="V53" s="1130"/>
      <c r="W53" s="1130"/>
      <c r="X53" s="1130"/>
      <c r="Y53" s="59"/>
    </row>
    <row r="54" spans="1:25" ht="15" hidden="1">
      <c r="A54" s="43"/>
      <c r="B54" s="78"/>
      <c r="C54" s="77"/>
      <c r="D54" s="61"/>
      <c r="E54" s="1130"/>
      <c r="F54" s="1130"/>
      <c r="G54" s="1130"/>
      <c r="H54" s="1130"/>
      <c r="I54" s="1130"/>
      <c r="J54" s="1130"/>
      <c r="K54" s="1130"/>
      <c r="L54" s="1130"/>
      <c r="M54" s="1130"/>
      <c r="N54" s="1130"/>
      <c r="O54" s="1130"/>
      <c r="P54" s="1130"/>
      <c r="Q54" s="1130"/>
      <c r="R54" s="1130"/>
      <c r="S54" s="1130"/>
      <c r="T54" s="1130"/>
      <c r="U54" s="1130"/>
      <c r="V54" s="1130"/>
      <c r="W54" s="1130"/>
      <c r="X54" s="1130"/>
      <c r="Y54" s="59"/>
    </row>
    <row r="55" spans="1:25" ht="15" hidden="1">
      <c r="A55" s="43"/>
      <c r="B55" s="78"/>
      <c r="C55" s="77"/>
      <c r="D55" s="61"/>
      <c r="E55" s="1130"/>
      <c r="F55" s="1130"/>
      <c r="G55" s="1130"/>
      <c r="H55" s="1130"/>
      <c r="I55" s="1130"/>
      <c r="J55" s="1130"/>
      <c r="K55" s="1130"/>
      <c r="L55" s="1130"/>
      <c r="M55" s="1130"/>
      <c r="N55" s="1130"/>
      <c r="O55" s="1130"/>
      <c r="P55" s="1130"/>
      <c r="Q55" s="1130"/>
      <c r="R55" s="1130"/>
      <c r="S55" s="1130"/>
      <c r="T55" s="1130"/>
      <c r="U55" s="1130"/>
      <c r="V55" s="1130"/>
      <c r="W55" s="1130"/>
      <c r="X55" s="1130"/>
      <c r="Y55" s="59"/>
    </row>
    <row r="56" spans="1:25" ht="25.5" customHeight="1" hidden="1">
      <c r="A56" s="43"/>
      <c r="B56" s="78"/>
      <c r="C56" s="77"/>
      <c r="D56" s="66"/>
      <c r="E56" s="1130"/>
      <c r="F56" s="1130"/>
      <c r="G56" s="1130"/>
      <c r="H56" s="1130"/>
      <c r="I56" s="1130"/>
      <c r="J56" s="1130"/>
      <c r="K56" s="1130"/>
      <c r="L56" s="1130"/>
      <c r="M56" s="1130"/>
      <c r="N56" s="1130"/>
      <c r="O56" s="1130"/>
      <c r="P56" s="1130"/>
      <c r="Q56" s="1130"/>
      <c r="R56" s="1130"/>
      <c r="S56" s="1130"/>
      <c r="T56" s="1130"/>
      <c r="U56" s="1130"/>
      <c r="V56" s="1130"/>
      <c r="W56" s="1130"/>
      <c r="X56" s="1130"/>
      <c r="Y56" s="59"/>
    </row>
    <row r="57" spans="1:25" ht="15" hidden="1">
      <c r="A57" s="43"/>
      <c r="B57" s="78"/>
      <c r="C57" s="77"/>
      <c r="D57" s="66"/>
      <c r="E57" s="1130"/>
      <c r="F57" s="1130"/>
      <c r="G57" s="1130"/>
      <c r="H57" s="1130"/>
      <c r="I57" s="1130"/>
      <c r="J57" s="1130"/>
      <c r="K57" s="1130"/>
      <c r="L57" s="1130"/>
      <c r="M57" s="1130"/>
      <c r="N57" s="1130"/>
      <c r="O57" s="1130"/>
      <c r="P57" s="1130"/>
      <c r="Q57" s="1130"/>
      <c r="R57" s="1130"/>
      <c r="S57" s="1130"/>
      <c r="T57" s="1130"/>
      <c r="U57" s="1130"/>
      <c r="V57" s="1130"/>
      <c r="W57" s="1130"/>
      <c r="X57" s="1130"/>
      <c r="Y57" s="59"/>
    </row>
    <row r="58" spans="1:25" ht="15" customHeight="1" hidden="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customHeight="1" hidden="1">
      <c r="A59" s="43"/>
      <c r="B59" s="78"/>
      <c r="C59" s="77"/>
      <c r="D59" s="61"/>
      <c r="E59" s="1133"/>
      <c r="F59" s="1133"/>
      <c r="G59" s="1133"/>
      <c r="H59" s="1128"/>
      <c r="I59" s="1129"/>
      <c r="J59" s="1129"/>
      <c r="K59" s="1129"/>
      <c r="L59" s="1129"/>
      <c r="M59" s="1129"/>
      <c r="N59" s="1129"/>
      <c r="O59" s="1129"/>
      <c r="P59" s="1129"/>
      <c r="Q59" s="1129"/>
      <c r="R59" s="1129"/>
      <c r="S59" s="1129"/>
      <c r="T59" s="1129"/>
      <c r="U59" s="1129"/>
      <c r="V59" s="1129"/>
      <c r="W59" s="1129"/>
      <c r="X59" s="1129"/>
      <c r="Y59" s="59"/>
    </row>
    <row r="60" spans="1:25" ht="15" customHeight="1" hidden="1">
      <c r="A60" s="43"/>
      <c r="B60" s="78"/>
      <c r="C60" s="77"/>
      <c r="D60" s="61"/>
      <c r="E60" s="1132"/>
      <c r="F60" s="1132"/>
      <c r="G60" s="1132"/>
      <c r="H60" s="1127"/>
      <c r="I60" s="1127"/>
      <c r="J60" s="1127"/>
      <c r="K60" s="1127"/>
      <c r="L60" s="1127"/>
      <c r="M60" s="1127"/>
      <c r="N60" s="1127"/>
      <c r="O60" s="1127"/>
      <c r="P60" s="1127"/>
      <c r="Q60" s="1127"/>
      <c r="R60" s="1127"/>
      <c r="S60" s="1127"/>
      <c r="T60" s="1127"/>
      <c r="U60" s="1127"/>
      <c r="V60" s="1127"/>
      <c r="W60" s="1127"/>
      <c r="X60" s="1127"/>
      <c r="Y60" s="59"/>
    </row>
    <row r="61" spans="1:25" ht="15" hidden="1">
      <c r="A61" s="43"/>
      <c r="B61" s="78"/>
      <c r="C61" s="77"/>
      <c r="D61" s="61"/>
      <c r="E61" s="70"/>
      <c r="F61" s="68"/>
      <c r="G61" s="69"/>
      <c r="H61" s="1127"/>
      <c r="I61" s="1127"/>
      <c r="J61" s="1127"/>
      <c r="K61" s="1127"/>
      <c r="L61" s="1127"/>
      <c r="M61" s="1127"/>
      <c r="N61" s="1127"/>
      <c r="O61" s="1127"/>
      <c r="P61" s="1127"/>
      <c r="Q61" s="1127"/>
      <c r="R61" s="1127"/>
      <c r="S61" s="1127"/>
      <c r="T61" s="1127"/>
      <c r="U61" s="1127"/>
      <c r="V61" s="1127"/>
      <c r="W61" s="1127"/>
      <c r="X61" s="1127"/>
      <c r="Y61" s="59"/>
    </row>
    <row r="62" spans="1:25" ht="27.75" customHeight="1" hidden="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customHeight="1" hidden="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9"/>
      <c r="V70" s="449"/>
      <c r="W70" s="449"/>
      <c r="X70" s="449"/>
      <c r="Y70" s="59"/>
    </row>
    <row r="71" spans="1:25" ht="15" hidden="1">
      <c r="A71" s="43"/>
      <c r="B71" s="78"/>
      <c r="C71" s="77"/>
      <c r="D71" s="61"/>
      <c r="E71" s="1131" t="s">
        <v>588</v>
      </c>
      <c r="F71" s="1131"/>
      <c r="G71" s="1131"/>
      <c r="H71" s="1131"/>
      <c r="I71" s="1131"/>
      <c r="J71" s="1131"/>
      <c r="K71" s="1131"/>
      <c r="L71" s="1131"/>
      <c r="M71" s="1131"/>
      <c r="N71" s="1131"/>
      <c r="O71" s="1131"/>
      <c r="P71" s="1131"/>
      <c r="Q71" s="1131"/>
      <c r="R71" s="1131"/>
      <c r="S71" s="1131"/>
      <c r="T71" s="1131"/>
      <c r="U71" s="450"/>
      <c r="V71" s="450"/>
      <c r="W71" s="450"/>
      <c r="X71" s="450"/>
      <c r="Y71" s="59"/>
    </row>
    <row r="72" spans="1:25" ht="40.5" customHeight="1" hidden="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customHeight="1" hidden="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customHeight="1" hidden="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customHeight="1" hidden="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customHeight="1" hidden="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customHeight="1" hidden="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customHeight="1" hidden="1">
      <c r="A80" s="43"/>
      <c r="B80" s="78"/>
      <c r="C80" s="77"/>
      <c r="D80" s="61"/>
      <c r="E80" s="452"/>
      <c r="F80" s="452"/>
      <c r="G80" s="452"/>
      <c r="H80" s="452"/>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customHeight="1" hidden="1">
      <c r="A82" s="43"/>
      <c r="B82" s="78"/>
      <c r="C82" s="77"/>
      <c r="D82" s="61"/>
      <c r="E82" s="1132"/>
      <c r="F82" s="1132"/>
      <c r="G82" s="1132"/>
      <c r="H82" s="1128"/>
      <c r="I82" s="1129"/>
      <c r="J82" s="1129"/>
      <c r="K82" s="1129"/>
      <c r="L82" s="1129"/>
      <c r="M82" s="1129"/>
      <c r="N82" s="1129"/>
      <c r="O82" s="1129"/>
      <c r="P82" s="1129"/>
      <c r="Q82" s="1129"/>
      <c r="R82" s="1129"/>
      <c r="S82" s="1129"/>
      <c r="T82" s="1129"/>
      <c r="U82" s="1129"/>
      <c r="V82" s="1129"/>
      <c r="W82" s="1129"/>
      <c r="X82" s="1129"/>
      <c r="Y82" s="59"/>
    </row>
    <row r="83" spans="1:25" ht="15" customHeight="1" hidden="1">
      <c r="A83" s="43"/>
      <c r="B83" s="78"/>
      <c r="C83" s="77"/>
      <c r="D83" s="61"/>
      <c r="Y83" s="59"/>
    </row>
    <row r="84" spans="1:25" ht="15" customHeight="1" hidden="1">
      <c r="A84" s="43"/>
      <c r="B84" s="78"/>
      <c r="C84" s="77"/>
      <c r="D84" s="61"/>
      <c r="E84" s="70"/>
      <c r="F84" s="68"/>
      <c r="G84" s="69"/>
      <c r="H84" s="1127"/>
      <c r="I84" s="1127"/>
      <c r="J84" s="1127"/>
      <c r="K84" s="1127"/>
      <c r="L84" s="1127"/>
      <c r="M84" s="1127"/>
      <c r="N84" s="1127"/>
      <c r="O84" s="1127"/>
      <c r="P84" s="1127"/>
      <c r="Q84" s="1127"/>
      <c r="R84" s="1127"/>
      <c r="S84" s="1127"/>
      <c r="T84" s="1127"/>
      <c r="U84" s="1127"/>
      <c r="V84" s="1127"/>
      <c r="W84" s="1127"/>
      <c r="X84" s="112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customHeight="1" hidden="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5"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5" ht="25.5" customHeight="1" hidden="1">
      <c r="A98" s="43"/>
      <c r="B98" s="78"/>
      <c r="C98" s="77"/>
      <c r="D98" s="61"/>
      <c r="E98" s="1135" t="s">
        <v>235</v>
      </c>
      <c r="F98" s="1135"/>
      <c r="G98" s="1135"/>
      <c r="H98" s="1135"/>
      <c r="I98" s="1135"/>
      <c r="J98" s="1135"/>
      <c r="K98" s="1135"/>
      <c r="L98" s="1135"/>
      <c r="M98" s="1135"/>
      <c r="N98" s="1135"/>
      <c r="O98" s="1135"/>
      <c r="P98" s="1135"/>
      <c r="Q98" s="1135"/>
      <c r="R98" s="1135"/>
      <c r="S98" s="1135"/>
      <c r="T98" s="1135"/>
      <c r="U98" s="1135"/>
      <c r="V98" s="1135"/>
      <c r="W98" s="1135"/>
      <c r="X98" s="1135"/>
      <c r="Y98" s="59"/>
    </row>
    <row r="99" spans="1:25" ht="15" customHeight="1" hidden="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hidden="1">
      <c r="A100" s="43"/>
      <c r="B100" s="78"/>
      <c r="C100" s="77"/>
      <c r="D100" s="61"/>
      <c r="E100" s="64"/>
      <c r="F100" s="1134" t="s">
        <v>234</v>
      </c>
      <c r="G100" s="1134"/>
      <c r="H100" s="1134"/>
      <c r="I100" s="1134"/>
      <c r="J100" s="1134"/>
      <c r="K100" s="1134"/>
      <c r="L100" s="1134"/>
      <c r="M100" s="1134"/>
      <c r="N100" s="1134"/>
      <c r="O100" s="1134"/>
      <c r="P100" s="1134"/>
      <c r="Q100" s="1134"/>
      <c r="R100" s="1134"/>
      <c r="S100" s="1134"/>
      <c r="T100" s="62"/>
      <c r="U100" s="60"/>
      <c r="V100" s="60"/>
      <c r="W100" s="60"/>
      <c r="X100" s="60"/>
      <c r="Y100" s="59"/>
      <c r="AA100" s="79" t="s">
        <v>232</v>
      </c>
    </row>
    <row r="101" spans="1:25" ht="15" customHeight="1" hidden="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5" ht="15" hidden="1">
      <c r="A102" s="43"/>
      <c r="B102" s="78"/>
      <c r="C102" s="77"/>
      <c r="D102" s="61"/>
      <c r="E102" s="60"/>
      <c r="F102" s="1134" t="s">
        <v>233</v>
      </c>
      <c r="G102" s="1134"/>
      <c r="H102" s="1134"/>
      <c r="I102" s="1134"/>
      <c r="J102" s="1134"/>
      <c r="K102" s="1134"/>
      <c r="L102" s="1134"/>
      <c r="M102" s="1134"/>
      <c r="N102" s="1134"/>
      <c r="O102" s="1134"/>
      <c r="P102" s="1134"/>
      <c r="Q102" s="1134"/>
      <c r="R102" s="1134"/>
      <c r="S102" s="1134"/>
      <c r="T102" s="1134"/>
      <c r="U102" s="1134"/>
      <c r="V102" s="1134"/>
      <c r="W102" s="1134"/>
      <c r="X102" s="1134"/>
      <c r="Y102" s="59"/>
    </row>
    <row r="103" spans="1:25"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5"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5"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5"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5"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5"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5"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5"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5" ht="30" customHeight="1" hidden="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5" ht="31.5" customHeight="1" hidden="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b571cd5-a39b-454b-9c84-d9f0bbe15803}">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86" hidden="1" customWidth="1"/>
    <col min="7" max="8" width="9.14285714285714" style="592" hidden="1" customWidth="1"/>
    <col min="9" max="9" width="3.71428571428571" style="532" customWidth="1"/>
    <col min="10" max="11" width="3.71428571428571" style="531" customWidth="1"/>
    <col min="12" max="12" width="12.7142857142857" style="524" customWidth="1"/>
    <col min="13" max="13" width="44.7142857142857" style="524" customWidth="1"/>
    <col min="14" max="14" width="1.71428571428571" style="524" hidden="1" customWidth="1"/>
    <col min="15" max="15" width="23.7142857142857" style="524" customWidth="1"/>
    <col min="16" max="17" width="1.71428571428571" style="524" hidden="1" customWidth="1"/>
    <col min="18" max="18" width="11.7142857142857" style="524" customWidth="1"/>
    <col min="19" max="19" width="3.71428571428571" style="524" customWidth="1"/>
    <col min="20" max="20" width="11.7142857142857" style="524" customWidth="1"/>
    <col min="21" max="21" width="8.57142857142857" style="524" hidden="1" customWidth="1"/>
    <col min="22" max="22" width="4.71428571428571" style="524" customWidth="1"/>
    <col min="23" max="23" width="115.714285714286" style="524" customWidth="1"/>
    <col min="24" max="35" width="10.5714285714286" style="586"/>
    <col min="36" max="256" width="10.5714285714286" style="524"/>
    <col min="257" max="264" width="0" style="524" hidden="1" customWidth="1"/>
    <col min="265" max="267" width="3.71428571428571" style="524" customWidth="1"/>
    <col min="268" max="268" width="12.7142857142857" style="524" customWidth="1"/>
    <col min="269" max="269" width="47.4285714285714" style="524" customWidth="1"/>
    <col min="270" max="273" width="0" style="524" hidden="1" customWidth="1"/>
    <col min="274" max="274" width="11.7142857142857" style="524" customWidth="1"/>
    <col min="275" max="275" width="6.42857142857143" style="524" customWidth="1"/>
    <col min="276" max="276" width="11.7142857142857" style="524" customWidth="1"/>
    <col min="277" max="277" width="0" style="524" hidden="1" customWidth="1"/>
    <col min="278" max="278" width="3.71428571428571" style="524" customWidth="1"/>
    <col min="279" max="279" width="11.1428571428571" style="524" customWidth="1"/>
    <col min="280" max="512" width="10.5714285714286" style="524"/>
    <col min="513" max="520" width="0" style="524" hidden="1" customWidth="1"/>
    <col min="521" max="523" width="3.71428571428571" style="524" customWidth="1"/>
    <col min="524" max="524" width="12.7142857142857" style="524" customWidth="1"/>
    <col min="525" max="525" width="47.4285714285714" style="524" customWidth="1"/>
    <col min="526" max="529" width="0" style="524" hidden="1" customWidth="1"/>
    <col min="530" max="530" width="11.7142857142857" style="524" customWidth="1"/>
    <col min="531" max="531" width="6.42857142857143" style="524" customWidth="1"/>
    <col min="532" max="532" width="11.7142857142857" style="524" customWidth="1"/>
    <col min="533" max="533" width="0" style="524" hidden="1" customWidth="1"/>
    <col min="534" max="534" width="3.71428571428571" style="524" customWidth="1"/>
    <col min="535" max="535" width="11.1428571428571" style="524" customWidth="1"/>
    <col min="536" max="768" width="10.5714285714286" style="524"/>
    <col min="769" max="776" width="0" style="524" hidden="1" customWidth="1"/>
    <col min="777" max="779" width="3.71428571428571" style="524" customWidth="1"/>
    <col min="780" max="780" width="12.7142857142857" style="524" customWidth="1"/>
    <col min="781" max="781" width="47.4285714285714" style="524" customWidth="1"/>
    <col min="782" max="785" width="0" style="524" hidden="1" customWidth="1"/>
    <col min="786" max="786" width="11.7142857142857" style="524" customWidth="1"/>
    <col min="787" max="787" width="6.42857142857143" style="524" customWidth="1"/>
    <col min="788" max="788" width="11.7142857142857" style="524" customWidth="1"/>
    <col min="789" max="789" width="0" style="524" hidden="1" customWidth="1"/>
    <col min="790" max="790" width="3.71428571428571" style="524" customWidth="1"/>
    <col min="791" max="791" width="11.1428571428571" style="524" customWidth="1"/>
    <col min="792" max="1024" width="10.5714285714286" style="524"/>
    <col min="1025" max="1032" width="0" style="524" hidden="1" customWidth="1"/>
    <col min="1033" max="1035" width="3.71428571428571" style="524" customWidth="1"/>
    <col min="1036" max="1036" width="12.7142857142857" style="524" customWidth="1"/>
    <col min="1037" max="1037" width="47.4285714285714" style="524" customWidth="1"/>
    <col min="1038" max="1041" width="0" style="524" hidden="1" customWidth="1"/>
    <col min="1042" max="1042" width="11.7142857142857" style="524" customWidth="1"/>
    <col min="1043" max="1043" width="6.42857142857143" style="524" customWidth="1"/>
    <col min="1044" max="1044" width="11.7142857142857" style="524" customWidth="1"/>
    <col min="1045" max="1045" width="0" style="524" hidden="1" customWidth="1"/>
    <col min="1046" max="1046" width="3.71428571428571" style="524" customWidth="1"/>
    <col min="1047" max="1047" width="11.1428571428571" style="524" customWidth="1"/>
    <col min="1048" max="1280" width="10.5714285714286" style="524"/>
    <col min="1281" max="1288" width="0" style="524" hidden="1" customWidth="1"/>
    <col min="1289" max="1291" width="3.71428571428571" style="524" customWidth="1"/>
    <col min="1292" max="1292" width="12.7142857142857" style="524" customWidth="1"/>
    <col min="1293" max="1293" width="47.4285714285714" style="524" customWidth="1"/>
    <col min="1294" max="1297" width="0" style="524" hidden="1" customWidth="1"/>
    <col min="1298" max="1298" width="11.7142857142857" style="524" customWidth="1"/>
    <col min="1299" max="1299" width="6.42857142857143" style="524" customWidth="1"/>
    <col min="1300" max="1300" width="11.7142857142857" style="524" customWidth="1"/>
    <col min="1301" max="1301" width="0" style="524" hidden="1" customWidth="1"/>
    <col min="1302" max="1302" width="3.71428571428571" style="524" customWidth="1"/>
    <col min="1303" max="1303" width="11.1428571428571" style="524" customWidth="1"/>
    <col min="1304" max="1536" width="10.5714285714286" style="524"/>
    <col min="1537" max="1544" width="0" style="524" hidden="1" customWidth="1"/>
    <col min="1545" max="1547" width="3.71428571428571" style="524" customWidth="1"/>
    <col min="1548" max="1548" width="12.7142857142857" style="524" customWidth="1"/>
    <col min="1549" max="1549" width="47.4285714285714" style="524" customWidth="1"/>
    <col min="1550" max="1553" width="0" style="524" hidden="1" customWidth="1"/>
    <col min="1554" max="1554" width="11.7142857142857" style="524" customWidth="1"/>
    <col min="1555" max="1555" width="6.42857142857143" style="524" customWidth="1"/>
    <col min="1556" max="1556" width="11.7142857142857" style="524" customWidth="1"/>
    <col min="1557" max="1557" width="0" style="524" hidden="1" customWidth="1"/>
    <col min="1558" max="1558" width="3.71428571428571" style="524" customWidth="1"/>
    <col min="1559" max="1559" width="11.1428571428571" style="524" customWidth="1"/>
    <col min="1560" max="1792" width="10.5714285714286" style="524"/>
    <col min="1793" max="1800" width="0" style="524" hidden="1" customWidth="1"/>
    <col min="1801" max="1803" width="3.71428571428571" style="524" customWidth="1"/>
    <col min="1804" max="1804" width="12.7142857142857" style="524" customWidth="1"/>
    <col min="1805" max="1805" width="47.4285714285714" style="524" customWidth="1"/>
    <col min="1806" max="1809" width="0" style="524" hidden="1" customWidth="1"/>
    <col min="1810" max="1810" width="11.7142857142857" style="524" customWidth="1"/>
    <col min="1811" max="1811" width="6.42857142857143" style="524" customWidth="1"/>
    <col min="1812" max="1812" width="11.7142857142857" style="524" customWidth="1"/>
    <col min="1813" max="1813" width="0" style="524" hidden="1" customWidth="1"/>
    <col min="1814" max="1814" width="3.71428571428571" style="524" customWidth="1"/>
    <col min="1815" max="1815" width="11.1428571428571" style="524" customWidth="1"/>
    <col min="1816" max="2048" width="10.5714285714286" style="524"/>
    <col min="2049" max="2056" width="0" style="524" hidden="1" customWidth="1"/>
    <col min="2057" max="2059" width="3.71428571428571" style="524" customWidth="1"/>
    <col min="2060" max="2060" width="12.7142857142857" style="524" customWidth="1"/>
    <col min="2061" max="2061" width="47.4285714285714" style="524" customWidth="1"/>
    <col min="2062" max="2065" width="0" style="524" hidden="1" customWidth="1"/>
    <col min="2066" max="2066" width="11.7142857142857" style="524" customWidth="1"/>
    <col min="2067" max="2067" width="6.42857142857143" style="524" customWidth="1"/>
    <col min="2068" max="2068" width="11.7142857142857" style="524" customWidth="1"/>
    <col min="2069" max="2069" width="0" style="524" hidden="1" customWidth="1"/>
    <col min="2070" max="2070" width="3.71428571428571" style="524" customWidth="1"/>
    <col min="2071" max="2071" width="11.1428571428571" style="524" customWidth="1"/>
    <col min="2072" max="2304" width="10.5714285714286" style="524"/>
    <col min="2305" max="2312" width="0" style="524" hidden="1" customWidth="1"/>
    <col min="2313" max="2315" width="3.71428571428571" style="524" customWidth="1"/>
    <col min="2316" max="2316" width="12.7142857142857" style="524" customWidth="1"/>
    <col min="2317" max="2317" width="47.4285714285714" style="524" customWidth="1"/>
    <col min="2318" max="2321" width="0" style="524" hidden="1" customWidth="1"/>
    <col min="2322" max="2322" width="11.7142857142857" style="524" customWidth="1"/>
    <col min="2323" max="2323" width="6.42857142857143" style="524" customWidth="1"/>
    <col min="2324" max="2324" width="11.7142857142857" style="524" customWidth="1"/>
    <col min="2325" max="2325" width="0" style="524" hidden="1" customWidth="1"/>
    <col min="2326" max="2326" width="3.71428571428571" style="524" customWidth="1"/>
    <col min="2327" max="2327" width="11.1428571428571" style="524" customWidth="1"/>
    <col min="2328" max="2560" width="10.5714285714286" style="524"/>
    <col min="2561" max="2568" width="0" style="524" hidden="1" customWidth="1"/>
    <col min="2569" max="2571" width="3.71428571428571" style="524" customWidth="1"/>
    <col min="2572" max="2572" width="12.7142857142857" style="524" customWidth="1"/>
    <col min="2573" max="2573" width="47.4285714285714" style="524" customWidth="1"/>
    <col min="2574" max="2577" width="0" style="524" hidden="1" customWidth="1"/>
    <col min="2578" max="2578" width="11.7142857142857" style="524" customWidth="1"/>
    <col min="2579" max="2579" width="6.42857142857143" style="524" customWidth="1"/>
    <col min="2580" max="2580" width="11.7142857142857" style="524" customWidth="1"/>
    <col min="2581" max="2581" width="0" style="524" hidden="1" customWidth="1"/>
    <col min="2582" max="2582" width="3.71428571428571" style="524" customWidth="1"/>
    <col min="2583" max="2583" width="11.1428571428571" style="524" customWidth="1"/>
    <col min="2584" max="2816" width="10.5714285714286" style="524"/>
    <col min="2817" max="2824" width="0" style="524" hidden="1" customWidth="1"/>
    <col min="2825" max="2827" width="3.71428571428571" style="524" customWidth="1"/>
    <col min="2828" max="2828" width="12.7142857142857" style="524" customWidth="1"/>
    <col min="2829" max="2829" width="47.4285714285714" style="524" customWidth="1"/>
    <col min="2830" max="2833" width="0" style="524" hidden="1" customWidth="1"/>
    <col min="2834" max="2834" width="11.7142857142857" style="524" customWidth="1"/>
    <col min="2835" max="2835" width="6.42857142857143" style="524" customWidth="1"/>
    <col min="2836" max="2836" width="11.7142857142857" style="524" customWidth="1"/>
    <col min="2837" max="2837" width="0" style="524" hidden="1" customWidth="1"/>
    <col min="2838" max="2838" width="3.71428571428571" style="524" customWidth="1"/>
    <col min="2839" max="2839" width="11.1428571428571" style="524" customWidth="1"/>
    <col min="2840" max="3072" width="10.5714285714286" style="524"/>
    <col min="3073" max="3080" width="0" style="524" hidden="1" customWidth="1"/>
    <col min="3081" max="3083" width="3.71428571428571" style="524" customWidth="1"/>
    <col min="3084" max="3084" width="12.7142857142857" style="524" customWidth="1"/>
    <col min="3085" max="3085" width="47.4285714285714" style="524" customWidth="1"/>
    <col min="3086" max="3089" width="0" style="524" hidden="1" customWidth="1"/>
    <col min="3090" max="3090" width="11.7142857142857" style="524" customWidth="1"/>
    <col min="3091" max="3091" width="6.42857142857143" style="524" customWidth="1"/>
    <col min="3092" max="3092" width="11.7142857142857" style="524" customWidth="1"/>
    <col min="3093" max="3093" width="0" style="524" hidden="1" customWidth="1"/>
    <col min="3094" max="3094" width="3.71428571428571" style="524" customWidth="1"/>
    <col min="3095" max="3095" width="11.1428571428571" style="524" customWidth="1"/>
    <col min="3096" max="3328" width="10.5714285714286" style="524"/>
    <col min="3329" max="3336" width="0" style="524" hidden="1" customWidth="1"/>
    <col min="3337" max="3339" width="3.71428571428571" style="524" customWidth="1"/>
    <col min="3340" max="3340" width="12.7142857142857" style="524" customWidth="1"/>
    <col min="3341" max="3341" width="47.4285714285714" style="524" customWidth="1"/>
    <col min="3342" max="3345" width="0" style="524" hidden="1" customWidth="1"/>
    <col min="3346" max="3346" width="11.7142857142857" style="524" customWidth="1"/>
    <col min="3347" max="3347" width="6.42857142857143" style="524" customWidth="1"/>
    <col min="3348" max="3348" width="11.7142857142857" style="524" customWidth="1"/>
    <col min="3349" max="3349" width="0" style="524" hidden="1" customWidth="1"/>
    <col min="3350" max="3350" width="3.71428571428571" style="524" customWidth="1"/>
    <col min="3351" max="3351" width="11.1428571428571" style="524" customWidth="1"/>
    <col min="3352" max="3584" width="10.5714285714286" style="524"/>
    <col min="3585" max="3592" width="0" style="524" hidden="1" customWidth="1"/>
    <col min="3593" max="3595" width="3.71428571428571" style="524" customWidth="1"/>
    <col min="3596" max="3596" width="12.7142857142857" style="524" customWidth="1"/>
    <col min="3597" max="3597" width="47.4285714285714" style="524" customWidth="1"/>
    <col min="3598" max="3601" width="0" style="524" hidden="1" customWidth="1"/>
    <col min="3602" max="3602" width="11.7142857142857" style="524" customWidth="1"/>
    <col min="3603" max="3603" width="6.42857142857143" style="524" customWidth="1"/>
    <col min="3604" max="3604" width="11.7142857142857" style="524" customWidth="1"/>
    <col min="3605" max="3605" width="0" style="524" hidden="1" customWidth="1"/>
    <col min="3606" max="3606" width="3.71428571428571" style="524" customWidth="1"/>
    <col min="3607" max="3607" width="11.1428571428571" style="524" customWidth="1"/>
    <col min="3608" max="3840" width="10.5714285714286" style="524"/>
    <col min="3841" max="3848" width="0" style="524" hidden="1" customWidth="1"/>
    <col min="3849" max="3851" width="3.71428571428571" style="524" customWidth="1"/>
    <col min="3852" max="3852" width="12.7142857142857" style="524" customWidth="1"/>
    <col min="3853" max="3853" width="47.4285714285714" style="524" customWidth="1"/>
    <col min="3854" max="3857" width="0" style="524" hidden="1" customWidth="1"/>
    <col min="3858" max="3858" width="11.7142857142857" style="524" customWidth="1"/>
    <col min="3859" max="3859" width="6.42857142857143" style="524" customWidth="1"/>
    <col min="3860" max="3860" width="11.7142857142857" style="524" customWidth="1"/>
    <col min="3861" max="3861" width="0" style="524" hidden="1" customWidth="1"/>
    <col min="3862" max="3862" width="3.71428571428571" style="524" customWidth="1"/>
    <col min="3863" max="3863" width="11.1428571428571" style="524" customWidth="1"/>
    <col min="3864" max="4096" width="10.5714285714286" style="524"/>
    <col min="4097" max="4104" width="0" style="524" hidden="1" customWidth="1"/>
    <col min="4105" max="4107" width="3.71428571428571" style="524" customWidth="1"/>
    <col min="4108" max="4108" width="12.7142857142857" style="524" customWidth="1"/>
    <col min="4109" max="4109" width="47.4285714285714" style="524" customWidth="1"/>
    <col min="4110" max="4113" width="0" style="524" hidden="1" customWidth="1"/>
    <col min="4114" max="4114" width="11.7142857142857" style="524" customWidth="1"/>
    <col min="4115" max="4115" width="6.42857142857143" style="524" customWidth="1"/>
    <col min="4116" max="4116" width="11.7142857142857" style="524" customWidth="1"/>
    <col min="4117" max="4117" width="0" style="524" hidden="1" customWidth="1"/>
    <col min="4118" max="4118" width="3.71428571428571" style="524" customWidth="1"/>
    <col min="4119" max="4119" width="11.1428571428571" style="524" customWidth="1"/>
    <col min="4120" max="4352" width="10.5714285714286" style="524"/>
    <col min="4353" max="4360" width="0" style="524" hidden="1" customWidth="1"/>
    <col min="4361" max="4363" width="3.71428571428571" style="524" customWidth="1"/>
    <col min="4364" max="4364" width="12.7142857142857" style="524" customWidth="1"/>
    <col min="4365" max="4365" width="47.4285714285714" style="524" customWidth="1"/>
    <col min="4366" max="4369" width="0" style="524" hidden="1" customWidth="1"/>
    <col min="4370" max="4370" width="11.7142857142857" style="524" customWidth="1"/>
    <col min="4371" max="4371" width="6.42857142857143" style="524" customWidth="1"/>
    <col min="4372" max="4372" width="11.7142857142857" style="524" customWidth="1"/>
    <col min="4373" max="4373" width="0" style="524" hidden="1" customWidth="1"/>
    <col min="4374" max="4374" width="3.71428571428571" style="524" customWidth="1"/>
    <col min="4375" max="4375" width="11.1428571428571" style="524" customWidth="1"/>
    <col min="4376" max="4608" width="10.5714285714286" style="524"/>
    <col min="4609" max="4616" width="0" style="524" hidden="1" customWidth="1"/>
    <col min="4617" max="4619" width="3.71428571428571" style="524" customWidth="1"/>
    <col min="4620" max="4620" width="12.7142857142857" style="524" customWidth="1"/>
    <col min="4621" max="4621" width="47.4285714285714" style="524" customWidth="1"/>
    <col min="4622" max="4625" width="0" style="524" hidden="1" customWidth="1"/>
    <col min="4626" max="4626" width="11.7142857142857" style="524" customWidth="1"/>
    <col min="4627" max="4627" width="6.42857142857143" style="524" customWidth="1"/>
    <col min="4628" max="4628" width="11.7142857142857" style="524" customWidth="1"/>
    <col min="4629" max="4629" width="0" style="524" hidden="1" customWidth="1"/>
    <col min="4630" max="4630" width="3.71428571428571" style="524" customWidth="1"/>
    <col min="4631" max="4631" width="11.1428571428571" style="524" customWidth="1"/>
    <col min="4632" max="4864" width="10.5714285714286" style="524"/>
    <col min="4865" max="4872" width="0" style="524" hidden="1" customWidth="1"/>
    <col min="4873" max="4875" width="3.71428571428571" style="524" customWidth="1"/>
    <col min="4876" max="4876" width="12.7142857142857" style="524" customWidth="1"/>
    <col min="4877" max="4877" width="47.4285714285714" style="524" customWidth="1"/>
    <col min="4878" max="4881" width="0" style="524" hidden="1" customWidth="1"/>
    <col min="4882" max="4882" width="11.7142857142857" style="524" customWidth="1"/>
    <col min="4883" max="4883" width="6.42857142857143" style="524" customWidth="1"/>
    <col min="4884" max="4884" width="11.7142857142857" style="524" customWidth="1"/>
    <col min="4885" max="4885" width="0" style="524" hidden="1" customWidth="1"/>
    <col min="4886" max="4886" width="3.71428571428571" style="524" customWidth="1"/>
    <col min="4887" max="4887" width="11.1428571428571" style="524" customWidth="1"/>
    <col min="4888" max="5120" width="10.5714285714286" style="524"/>
    <col min="5121" max="5128" width="0" style="524" hidden="1" customWidth="1"/>
    <col min="5129" max="5131" width="3.71428571428571" style="524" customWidth="1"/>
    <col min="5132" max="5132" width="12.7142857142857" style="524" customWidth="1"/>
    <col min="5133" max="5133" width="47.4285714285714" style="524" customWidth="1"/>
    <col min="5134" max="5137" width="0" style="524" hidden="1" customWidth="1"/>
    <col min="5138" max="5138" width="11.7142857142857" style="524" customWidth="1"/>
    <col min="5139" max="5139" width="6.42857142857143" style="524" customWidth="1"/>
    <col min="5140" max="5140" width="11.7142857142857" style="524" customWidth="1"/>
    <col min="5141" max="5141" width="0" style="524" hidden="1" customWidth="1"/>
    <col min="5142" max="5142" width="3.71428571428571" style="524" customWidth="1"/>
    <col min="5143" max="5143" width="11.1428571428571" style="524" customWidth="1"/>
    <col min="5144" max="5376" width="10.5714285714286" style="524"/>
    <col min="5377" max="5384" width="0" style="524" hidden="1" customWidth="1"/>
    <col min="5385" max="5387" width="3.71428571428571" style="524" customWidth="1"/>
    <col min="5388" max="5388" width="12.7142857142857" style="524" customWidth="1"/>
    <col min="5389" max="5389" width="47.4285714285714" style="524" customWidth="1"/>
    <col min="5390" max="5393" width="0" style="524" hidden="1" customWidth="1"/>
    <col min="5394" max="5394" width="11.7142857142857" style="524" customWidth="1"/>
    <col min="5395" max="5395" width="6.42857142857143" style="524" customWidth="1"/>
    <col min="5396" max="5396" width="11.7142857142857" style="524" customWidth="1"/>
    <col min="5397" max="5397" width="0" style="524" hidden="1" customWidth="1"/>
    <col min="5398" max="5398" width="3.71428571428571" style="524" customWidth="1"/>
    <col min="5399" max="5399" width="11.1428571428571" style="524" customWidth="1"/>
    <col min="5400" max="5632" width="10.5714285714286" style="524"/>
    <col min="5633" max="5640" width="0" style="524" hidden="1" customWidth="1"/>
    <col min="5641" max="5643" width="3.71428571428571" style="524" customWidth="1"/>
    <col min="5644" max="5644" width="12.7142857142857" style="524" customWidth="1"/>
    <col min="5645" max="5645" width="47.4285714285714" style="524" customWidth="1"/>
    <col min="5646" max="5649" width="0" style="524" hidden="1" customWidth="1"/>
    <col min="5650" max="5650" width="11.7142857142857" style="524" customWidth="1"/>
    <col min="5651" max="5651" width="6.42857142857143" style="524" customWidth="1"/>
    <col min="5652" max="5652" width="11.7142857142857" style="524" customWidth="1"/>
    <col min="5653" max="5653" width="0" style="524" hidden="1" customWidth="1"/>
    <col min="5654" max="5654" width="3.71428571428571" style="524" customWidth="1"/>
    <col min="5655" max="5655" width="11.1428571428571" style="524" customWidth="1"/>
    <col min="5656" max="5888" width="10.5714285714286" style="524"/>
    <col min="5889" max="5896" width="0" style="524" hidden="1" customWidth="1"/>
    <col min="5897" max="5899" width="3.71428571428571" style="524" customWidth="1"/>
    <col min="5900" max="5900" width="12.7142857142857" style="524" customWidth="1"/>
    <col min="5901" max="5901" width="47.4285714285714" style="524" customWidth="1"/>
    <col min="5902" max="5905" width="0" style="524" hidden="1" customWidth="1"/>
    <col min="5906" max="5906" width="11.7142857142857" style="524" customWidth="1"/>
    <col min="5907" max="5907" width="6.42857142857143" style="524" customWidth="1"/>
    <col min="5908" max="5908" width="11.7142857142857" style="524" customWidth="1"/>
    <col min="5909" max="5909" width="0" style="524" hidden="1" customWidth="1"/>
    <col min="5910" max="5910" width="3.71428571428571" style="524" customWidth="1"/>
    <col min="5911" max="5911" width="11.1428571428571" style="524" customWidth="1"/>
    <col min="5912" max="6144" width="10.5714285714286" style="524"/>
    <col min="6145" max="6152" width="0" style="524" hidden="1" customWidth="1"/>
    <col min="6153" max="6155" width="3.71428571428571" style="524" customWidth="1"/>
    <col min="6156" max="6156" width="12.7142857142857" style="524" customWidth="1"/>
    <col min="6157" max="6157" width="47.4285714285714" style="524" customWidth="1"/>
    <col min="6158" max="6161" width="0" style="524" hidden="1" customWidth="1"/>
    <col min="6162" max="6162" width="11.7142857142857" style="524" customWidth="1"/>
    <col min="6163" max="6163" width="6.42857142857143" style="524" customWidth="1"/>
    <col min="6164" max="6164" width="11.7142857142857" style="524" customWidth="1"/>
    <col min="6165" max="6165" width="0" style="524" hidden="1" customWidth="1"/>
    <col min="6166" max="6166" width="3.71428571428571" style="524" customWidth="1"/>
    <col min="6167" max="6167" width="11.1428571428571" style="524" customWidth="1"/>
    <col min="6168" max="6400" width="10.5714285714286" style="524"/>
    <col min="6401" max="6408" width="0" style="524" hidden="1" customWidth="1"/>
    <col min="6409" max="6411" width="3.71428571428571" style="524" customWidth="1"/>
    <col min="6412" max="6412" width="12.7142857142857" style="524" customWidth="1"/>
    <col min="6413" max="6413" width="47.4285714285714" style="524" customWidth="1"/>
    <col min="6414" max="6417" width="0" style="524" hidden="1" customWidth="1"/>
    <col min="6418" max="6418" width="11.7142857142857" style="524" customWidth="1"/>
    <col min="6419" max="6419" width="6.42857142857143" style="524" customWidth="1"/>
    <col min="6420" max="6420" width="11.7142857142857" style="524" customWidth="1"/>
    <col min="6421" max="6421" width="0" style="524" hidden="1" customWidth="1"/>
    <col min="6422" max="6422" width="3.71428571428571" style="524" customWidth="1"/>
    <col min="6423" max="6423" width="11.1428571428571" style="524" customWidth="1"/>
    <col min="6424" max="6656" width="10.5714285714286" style="524"/>
    <col min="6657" max="6664" width="0" style="524" hidden="1" customWidth="1"/>
    <col min="6665" max="6667" width="3.71428571428571" style="524" customWidth="1"/>
    <col min="6668" max="6668" width="12.7142857142857" style="524" customWidth="1"/>
    <col min="6669" max="6669" width="47.4285714285714" style="524" customWidth="1"/>
    <col min="6670" max="6673" width="0" style="524" hidden="1" customWidth="1"/>
    <col min="6674" max="6674" width="11.7142857142857" style="524" customWidth="1"/>
    <col min="6675" max="6675" width="6.42857142857143" style="524" customWidth="1"/>
    <col min="6676" max="6676" width="11.7142857142857" style="524" customWidth="1"/>
    <col min="6677" max="6677" width="0" style="524" hidden="1" customWidth="1"/>
    <col min="6678" max="6678" width="3.71428571428571" style="524" customWidth="1"/>
    <col min="6679" max="6679" width="11.1428571428571" style="524" customWidth="1"/>
    <col min="6680" max="6912" width="10.5714285714286" style="524"/>
    <col min="6913" max="6920" width="0" style="524" hidden="1" customWidth="1"/>
    <col min="6921" max="6923" width="3.71428571428571" style="524" customWidth="1"/>
    <col min="6924" max="6924" width="12.7142857142857" style="524" customWidth="1"/>
    <col min="6925" max="6925" width="47.4285714285714" style="524" customWidth="1"/>
    <col min="6926" max="6929" width="0" style="524" hidden="1" customWidth="1"/>
    <col min="6930" max="6930" width="11.7142857142857" style="524" customWidth="1"/>
    <col min="6931" max="6931" width="6.42857142857143" style="524" customWidth="1"/>
    <col min="6932" max="6932" width="11.7142857142857" style="524" customWidth="1"/>
    <col min="6933" max="6933" width="0" style="524" hidden="1" customWidth="1"/>
    <col min="6934" max="6934" width="3.71428571428571" style="524" customWidth="1"/>
    <col min="6935" max="6935" width="11.1428571428571" style="524" customWidth="1"/>
    <col min="6936" max="7168" width="10.5714285714286" style="524"/>
    <col min="7169" max="7176" width="0" style="524" hidden="1" customWidth="1"/>
    <col min="7177" max="7179" width="3.71428571428571" style="524" customWidth="1"/>
    <col min="7180" max="7180" width="12.7142857142857" style="524" customWidth="1"/>
    <col min="7181" max="7181" width="47.4285714285714" style="524" customWidth="1"/>
    <col min="7182" max="7185" width="0" style="524" hidden="1" customWidth="1"/>
    <col min="7186" max="7186" width="11.7142857142857" style="524" customWidth="1"/>
    <col min="7187" max="7187" width="6.42857142857143" style="524" customWidth="1"/>
    <col min="7188" max="7188" width="11.7142857142857" style="524" customWidth="1"/>
    <col min="7189" max="7189" width="0" style="524" hidden="1" customWidth="1"/>
    <col min="7190" max="7190" width="3.71428571428571" style="524" customWidth="1"/>
    <col min="7191" max="7191" width="11.1428571428571" style="524" customWidth="1"/>
    <col min="7192" max="7424" width="10.5714285714286" style="524"/>
    <col min="7425" max="7432" width="0" style="524" hidden="1" customWidth="1"/>
    <col min="7433" max="7435" width="3.71428571428571" style="524" customWidth="1"/>
    <col min="7436" max="7436" width="12.7142857142857" style="524" customWidth="1"/>
    <col min="7437" max="7437" width="47.4285714285714" style="524" customWidth="1"/>
    <col min="7438" max="7441" width="0" style="524" hidden="1" customWidth="1"/>
    <col min="7442" max="7442" width="11.7142857142857" style="524" customWidth="1"/>
    <col min="7443" max="7443" width="6.42857142857143" style="524" customWidth="1"/>
    <col min="7444" max="7444" width="11.7142857142857" style="524" customWidth="1"/>
    <col min="7445" max="7445" width="0" style="524" hidden="1" customWidth="1"/>
    <col min="7446" max="7446" width="3.71428571428571" style="524" customWidth="1"/>
    <col min="7447" max="7447" width="11.1428571428571" style="524" customWidth="1"/>
    <col min="7448" max="7680" width="10.5714285714286" style="524"/>
    <col min="7681" max="7688" width="0" style="524" hidden="1" customWidth="1"/>
    <col min="7689" max="7691" width="3.71428571428571" style="524" customWidth="1"/>
    <col min="7692" max="7692" width="12.7142857142857" style="524" customWidth="1"/>
    <col min="7693" max="7693" width="47.4285714285714" style="524" customWidth="1"/>
    <col min="7694" max="7697" width="0" style="524" hidden="1" customWidth="1"/>
    <col min="7698" max="7698" width="11.7142857142857" style="524" customWidth="1"/>
    <col min="7699" max="7699" width="6.42857142857143" style="524" customWidth="1"/>
    <col min="7700" max="7700" width="11.7142857142857" style="524" customWidth="1"/>
    <col min="7701" max="7701" width="0" style="524" hidden="1" customWidth="1"/>
    <col min="7702" max="7702" width="3.71428571428571" style="524" customWidth="1"/>
    <col min="7703" max="7703" width="11.1428571428571" style="524" customWidth="1"/>
    <col min="7704" max="7936" width="10.5714285714286" style="524"/>
    <col min="7937" max="7944" width="0" style="524" hidden="1" customWidth="1"/>
    <col min="7945" max="7947" width="3.71428571428571" style="524" customWidth="1"/>
    <col min="7948" max="7948" width="12.7142857142857" style="524" customWidth="1"/>
    <col min="7949" max="7949" width="47.4285714285714" style="524" customWidth="1"/>
    <col min="7950" max="7953" width="0" style="524" hidden="1" customWidth="1"/>
    <col min="7954" max="7954" width="11.7142857142857" style="524" customWidth="1"/>
    <col min="7955" max="7955" width="6.42857142857143" style="524" customWidth="1"/>
    <col min="7956" max="7956" width="11.7142857142857" style="524" customWidth="1"/>
    <col min="7957" max="7957" width="0" style="524" hidden="1" customWidth="1"/>
    <col min="7958" max="7958" width="3.71428571428571" style="524" customWidth="1"/>
    <col min="7959" max="7959" width="11.1428571428571" style="524" customWidth="1"/>
    <col min="7960" max="8192" width="10.5714285714286" style="524"/>
    <col min="8193" max="8200" width="0" style="524" hidden="1" customWidth="1"/>
    <col min="8201" max="8203" width="3.71428571428571" style="524" customWidth="1"/>
    <col min="8204" max="8204" width="12.7142857142857" style="524" customWidth="1"/>
    <col min="8205" max="8205" width="47.4285714285714" style="524" customWidth="1"/>
    <col min="8206" max="8209" width="0" style="524" hidden="1" customWidth="1"/>
    <col min="8210" max="8210" width="11.7142857142857" style="524" customWidth="1"/>
    <col min="8211" max="8211" width="6.42857142857143" style="524" customWidth="1"/>
    <col min="8212" max="8212" width="11.7142857142857" style="524" customWidth="1"/>
    <col min="8213" max="8213" width="0" style="524" hidden="1" customWidth="1"/>
    <col min="8214" max="8214" width="3.71428571428571" style="524" customWidth="1"/>
    <col min="8215" max="8215" width="11.1428571428571" style="524" customWidth="1"/>
    <col min="8216" max="8448" width="10.5714285714286" style="524"/>
    <col min="8449" max="8456" width="0" style="524" hidden="1" customWidth="1"/>
    <col min="8457" max="8459" width="3.71428571428571" style="524" customWidth="1"/>
    <col min="8460" max="8460" width="12.7142857142857" style="524" customWidth="1"/>
    <col min="8461" max="8461" width="47.4285714285714" style="524" customWidth="1"/>
    <col min="8462" max="8465" width="0" style="524" hidden="1" customWidth="1"/>
    <col min="8466" max="8466" width="11.7142857142857" style="524" customWidth="1"/>
    <col min="8467" max="8467" width="6.42857142857143" style="524" customWidth="1"/>
    <col min="8468" max="8468" width="11.7142857142857" style="524" customWidth="1"/>
    <col min="8469" max="8469" width="0" style="524" hidden="1" customWidth="1"/>
    <col min="8470" max="8470" width="3.71428571428571" style="524" customWidth="1"/>
    <col min="8471" max="8471" width="11.1428571428571" style="524" customWidth="1"/>
    <col min="8472" max="8704" width="10.5714285714286" style="524"/>
    <col min="8705" max="8712" width="0" style="524" hidden="1" customWidth="1"/>
    <col min="8713" max="8715" width="3.71428571428571" style="524" customWidth="1"/>
    <col min="8716" max="8716" width="12.7142857142857" style="524" customWidth="1"/>
    <col min="8717" max="8717" width="47.4285714285714" style="524" customWidth="1"/>
    <col min="8718" max="8721" width="0" style="524" hidden="1" customWidth="1"/>
    <col min="8722" max="8722" width="11.7142857142857" style="524" customWidth="1"/>
    <col min="8723" max="8723" width="6.42857142857143" style="524" customWidth="1"/>
    <col min="8724" max="8724" width="11.7142857142857" style="524" customWidth="1"/>
    <col min="8725" max="8725" width="0" style="524" hidden="1" customWidth="1"/>
    <col min="8726" max="8726" width="3.71428571428571" style="524" customWidth="1"/>
    <col min="8727" max="8727" width="11.1428571428571" style="524" customWidth="1"/>
    <col min="8728" max="8960" width="10.5714285714286" style="524"/>
    <col min="8961" max="8968" width="0" style="524" hidden="1" customWidth="1"/>
    <col min="8969" max="8971" width="3.71428571428571" style="524" customWidth="1"/>
    <col min="8972" max="8972" width="12.7142857142857" style="524" customWidth="1"/>
    <col min="8973" max="8973" width="47.4285714285714" style="524" customWidth="1"/>
    <col min="8974" max="8977" width="0" style="524" hidden="1" customWidth="1"/>
    <col min="8978" max="8978" width="11.7142857142857" style="524" customWidth="1"/>
    <col min="8979" max="8979" width="6.42857142857143" style="524" customWidth="1"/>
    <col min="8980" max="8980" width="11.7142857142857" style="524" customWidth="1"/>
    <col min="8981" max="8981" width="0" style="524" hidden="1" customWidth="1"/>
    <col min="8982" max="8982" width="3.71428571428571" style="524" customWidth="1"/>
    <col min="8983" max="8983" width="11.1428571428571" style="524" customWidth="1"/>
    <col min="8984" max="9216" width="10.5714285714286" style="524"/>
    <col min="9217" max="9224" width="0" style="524" hidden="1" customWidth="1"/>
    <col min="9225" max="9227" width="3.71428571428571" style="524" customWidth="1"/>
    <col min="9228" max="9228" width="12.7142857142857" style="524" customWidth="1"/>
    <col min="9229" max="9229" width="47.4285714285714" style="524" customWidth="1"/>
    <col min="9230" max="9233" width="0" style="524" hidden="1" customWidth="1"/>
    <col min="9234" max="9234" width="11.7142857142857" style="524" customWidth="1"/>
    <col min="9235" max="9235" width="6.42857142857143" style="524" customWidth="1"/>
    <col min="9236" max="9236" width="11.7142857142857" style="524" customWidth="1"/>
    <col min="9237" max="9237" width="0" style="524" hidden="1" customWidth="1"/>
    <col min="9238" max="9238" width="3.71428571428571" style="524" customWidth="1"/>
    <col min="9239" max="9239" width="11.1428571428571" style="524" customWidth="1"/>
    <col min="9240" max="9472" width="10.5714285714286" style="524"/>
    <col min="9473" max="9480" width="0" style="524" hidden="1" customWidth="1"/>
    <col min="9481" max="9483" width="3.71428571428571" style="524" customWidth="1"/>
    <col min="9484" max="9484" width="12.7142857142857" style="524" customWidth="1"/>
    <col min="9485" max="9485" width="47.4285714285714" style="524" customWidth="1"/>
    <col min="9486" max="9489" width="0" style="524" hidden="1" customWidth="1"/>
    <col min="9490" max="9490" width="11.7142857142857" style="524" customWidth="1"/>
    <col min="9491" max="9491" width="6.42857142857143" style="524" customWidth="1"/>
    <col min="9492" max="9492" width="11.7142857142857" style="524" customWidth="1"/>
    <col min="9493" max="9493" width="0" style="524" hidden="1" customWidth="1"/>
    <col min="9494" max="9494" width="3.71428571428571" style="524" customWidth="1"/>
    <col min="9495" max="9495" width="11.1428571428571" style="524" customWidth="1"/>
    <col min="9496" max="9728" width="10.5714285714286" style="524"/>
    <col min="9729" max="9736" width="0" style="524" hidden="1" customWidth="1"/>
    <col min="9737" max="9739" width="3.71428571428571" style="524" customWidth="1"/>
    <col min="9740" max="9740" width="12.7142857142857" style="524" customWidth="1"/>
    <col min="9741" max="9741" width="47.4285714285714" style="524" customWidth="1"/>
    <col min="9742" max="9745" width="0" style="524" hidden="1" customWidth="1"/>
    <col min="9746" max="9746" width="11.7142857142857" style="524" customWidth="1"/>
    <col min="9747" max="9747" width="6.42857142857143" style="524" customWidth="1"/>
    <col min="9748" max="9748" width="11.7142857142857" style="524" customWidth="1"/>
    <col min="9749" max="9749" width="0" style="524" hidden="1" customWidth="1"/>
    <col min="9750" max="9750" width="3.71428571428571" style="524" customWidth="1"/>
    <col min="9751" max="9751" width="11.1428571428571" style="524" customWidth="1"/>
    <col min="9752" max="9984" width="10.5714285714286" style="524"/>
    <col min="9985" max="9992" width="0" style="524" hidden="1" customWidth="1"/>
    <col min="9993" max="9995" width="3.71428571428571" style="524" customWidth="1"/>
    <col min="9996" max="9996" width="12.7142857142857" style="524" customWidth="1"/>
    <col min="9997" max="9997" width="47.4285714285714" style="524" customWidth="1"/>
    <col min="9998" max="10001" width="0" style="524" hidden="1" customWidth="1"/>
    <col min="10002" max="10002" width="11.7142857142857" style="524" customWidth="1"/>
    <col min="10003" max="10003" width="6.42857142857143" style="524" customWidth="1"/>
    <col min="10004" max="10004" width="11.7142857142857" style="524" customWidth="1"/>
    <col min="10005" max="10005" width="0" style="524" hidden="1" customWidth="1"/>
    <col min="10006" max="10006" width="3.71428571428571" style="524" customWidth="1"/>
    <col min="10007" max="10007" width="11.1428571428571" style="524" customWidth="1"/>
    <col min="10008" max="10240" width="10.5714285714286" style="524"/>
    <col min="10241" max="10248" width="0" style="524" hidden="1" customWidth="1"/>
    <col min="10249" max="10251" width="3.71428571428571" style="524" customWidth="1"/>
    <col min="10252" max="10252" width="12.7142857142857" style="524" customWidth="1"/>
    <col min="10253" max="10253" width="47.4285714285714" style="524" customWidth="1"/>
    <col min="10254" max="10257" width="0" style="524" hidden="1" customWidth="1"/>
    <col min="10258" max="10258" width="11.7142857142857" style="524" customWidth="1"/>
    <col min="10259" max="10259" width="6.42857142857143" style="524" customWidth="1"/>
    <col min="10260" max="10260" width="11.7142857142857" style="524" customWidth="1"/>
    <col min="10261" max="10261" width="0" style="524" hidden="1" customWidth="1"/>
    <col min="10262" max="10262" width="3.71428571428571" style="524" customWidth="1"/>
    <col min="10263" max="10263" width="11.1428571428571" style="524" customWidth="1"/>
    <col min="10264" max="10496" width="10.5714285714286" style="524"/>
    <col min="10497" max="10504" width="0" style="524" hidden="1" customWidth="1"/>
    <col min="10505" max="10507" width="3.71428571428571" style="524" customWidth="1"/>
    <col min="10508" max="10508" width="12.7142857142857" style="524" customWidth="1"/>
    <col min="10509" max="10509" width="47.4285714285714" style="524" customWidth="1"/>
    <col min="10510" max="10513" width="0" style="524" hidden="1" customWidth="1"/>
    <col min="10514" max="10514" width="11.7142857142857" style="524" customWidth="1"/>
    <col min="10515" max="10515" width="6.42857142857143" style="524" customWidth="1"/>
    <col min="10516" max="10516" width="11.7142857142857" style="524" customWidth="1"/>
    <col min="10517" max="10517" width="0" style="524" hidden="1" customWidth="1"/>
    <col min="10518" max="10518" width="3.71428571428571" style="524" customWidth="1"/>
    <col min="10519" max="10519" width="11.1428571428571" style="524" customWidth="1"/>
    <col min="10520" max="10752" width="10.5714285714286" style="524"/>
    <col min="10753" max="10760" width="0" style="524" hidden="1" customWidth="1"/>
    <col min="10761" max="10763" width="3.71428571428571" style="524" customWidth="1"/>
    <col min="10764" max="10764" width="12.7142857142857" style="524" customWidth="1"/>
    <col min="10765" max="10765" width="47.4285714285714" style="524" customWidth="1"/>
    <col min="10766" max="10769" width="0" style="524" hidden="1" customWidth="1"/>
    <col min="10770" max="10770" width="11.7142857142857" style="524" customWidth="1"/>
    <col min="10771" max="10771" width="6.42857142857143" style="524" customWidth="1"/>
    <col min="10772" max="10772" width="11.7142857142857" style="524" customWidth="1"/>
    <col min="10773" max="10773" width="0" style="524" hidden="1" customWidth="1"/>
    <col min="10774" max="10774" width="3.71428571428571" style="524" customWidth="1"/>
    <col min="10775" max="10775" width="11.1428571428571" style="524" customWidth="1"/>
    <col min="10776" max="11008" width="10.5714285714286" style="524"/>
    <col min="11009" max="11016" width="0" style="524" hidden="1" customWidth="1"/>
    <col min="11017" max="11019" width="3.71428571428571" style="524" customWidth="1"/>
    <col min="11020" max="11020" width="12.7142857142857" style="524" customWidth="1"/>
    <col min="11021" max="11021" width="47.4285714285714" style="524" customWidth="1"/>
    <col min="11022" max="11025" width="0" style="524" hidden="1" customWidth="1"/>
    <col min="11026" max="11026" width="11.7142857142857" style="524" customWidth="1"/>
    <col min="11027" max="11027" width="6.42857142857143" style="524" customWidth="1"/>
    <col min="11028" max="11028" width="11.7142857142857" style="524" customWidth="1"/>
    <col min="11029" max="11029" width="0" style="524" hidden="1" customWidth="1"/>
    <col min="11030" max="11030" width="3.71428571428571" style="524" customWidth="1"/>
    <col min="11031" max="11031" width="11.1428571428571" style="524" customWidth="1"/>
    <col min="11032" max="11264" width="10.5714285714286" style="524"/>
    <col min="11265" max="11272" width="0" style="524" hidden="1" customWidth="1"/>
    <col min="11273" max="11275" width="3.71428571428571" style="524" customWidth="1"/>
    <col min="11276" max="11276" width="12.7142857142857" style="524" customWidth="1"/>
    <col min="11277" max="11277" width="47.4285714285714" style="524" customWidth="1"/>
    <col min="11278" max="11281" width="0" style="524" hidden="1" customWidth="1"/>
    <col min="11282" max="11282" width="11.7142857142857" style="524" customWidth="1"/>
    <col min="11283" max="11283" width="6.42857142857143" style="524" customWidth="1"/>
    <col min="11284" max="11284" width="11.7142857142857" style="524" customWidth="1"/>
    <col min="11285" max="11285" width="0" style="524" hidden="1" customWidth="1"/>
    <col min="11286" max="11286" width="3.71428571428571" style="524" customWidth="1"/>
    <col min="11287" max="11287" width="11.1428571428571" style="524" customWidth="1"/>
    <col min="11288" max="11520" width="10.5714285714286" style="524"/>
    <col min="11521" max="11528" width="0" style="524" hidden="1" customWidth="1"/>
    <col min="11529" max="11531" width="3.71428571428571" style="524" customWidth="1"/>
    <col min="11532" max="11532" width="12.7142857142857" style="524" customWidth="1"/>
    <col min="11533" max="11533" width="47.4285714285714" style="524" customWidth="1"/>
    <col min="11534" max="11537" width="0" style="524" hidden="1" customWidth="1"/>
    <col min="11538" max="11538" width="11.7142857142857" style="524" customWidth="1"/>
    <col min="11539" max="11539" width="6.42857142857143" style="524" customWidth="1"/>
    <col min="11540" max="11540" width="11.7142857142857" style="524" customWidth="1"/>
    <col min="11541" max="11541" width="0" style="524" hidden="1" customWidth="1"/>
    <col min="11542" max="11542" width="3.71428571428571" style="524" customWidth="1"/>
    <col min="11543" max="11543" width="11.1428571428571" style="524" customWidth="1"/>
    <col min="11544" max="11776" width="10.5714285714286" style="524"/>
    <col min="11777" max="11784" width="0" style="524" hidden="1" customWidth="1"/>
    <col min="11785" max="11787" width="3.71428571428571" style="524" customWidth="1"/>
    <col min="11788" max="11788" width="12.7142857142857" style="524" customWidth="1"/>
    <col min="11789" max="11789" width="47.4285714285714" style="524" customWidth="1"/>
    <col min="11790" max="11793" width="0" style="524" hidden="1" customWidth="1"/>
    <col min="11794" max="11794" width="11.7142857142857" style="524" customWidth="1"/>
    <col min="11795" max="11795" width="6.42857142857143" style="524" customWidth="1"/>
    <col min="11796" max="11796" width="11.7142857142857" style="524" customWidth="1"/>
    <col min="11797" max="11797" width="0" style="524" hidden="1" customWidth="1"/>
    <col min="11798" max="11798" width="3.71428571428571" style="524" customWidth="1"/>
    <col min="11799" max="11799" width="11.1428571428571" style="524" customWidth="1"/>
    <col min="11800" max="12032" width="10.5714285714286" style="524"/>
    <col min="12033" max="12040" width="0" style="524" hidden="1" customWidth="1"/>
    <col min="12041" max="12043" width="3.71428571428571" style="524" customWidth="1"/>
    <col min="12044" max="12044" width="12.7142857142857" style="524" customWidth="1"/>
    <col min="12045" max="12045" width="47.4285714285714" style="524" customWidth="1"/>
    <col min="12046" max="12049" width="0" style="524" hidden="1" customWidth="1"/>
    <col min="12050" max="12050" width="11.7142857142857" style="524" customWidth="1"/>
    <col min="12051" max="12051" width="6.42857142857143" style="524" customWidth="1"/>
    <col min="12052" max="12052" width="11.7142857142857" style="524" customWidth="1"/>
    <col min="12053" max="12053" width="0" style="524" hidden="1" customWidth="1"/>
    <col min="12054" max="12054" width="3.71428571428571" style="524" customWidth="1"/>
    <col min="12055" max="12055" width="11.1428571428571" style="524" customWidth="1"/>
    <col min="12056" max="12288" width="10.5714285714286" style="524"/>
    <col min="12289" max="12296" width="0" style="524" hidden="1" customWidth="1"/>
    <col min="12297" max="12299" width="3.71428571428571" style="524" customWidth="1"/>
    <col min="12300" max="12300" width="12.7142857142857" style="524" customWidth="1"/>
    <col min="12301" max="12301" width="47.4285714285714" style="524" customWidth="1"/>
    <col min="12302" max="12305" width="0" style="524" hidden="1" customWidth="1"/>
    <col min="12306" max="12306" width="11.7142857142857" style="524" customWidth="1"/>
    <col min="12307" max="12307" width="6.42857142857143" style="524" customWidth="1"/>
    <col min="12308" max="12308" width="11.7142857142857" style="524" customWidth="1"/>
    <col min="12309" max="12309" width="0" style="524" hidden="1" customWidth="1"/>
    <col min="12310" max="12310" width="3.71428571428571" style="524" customWidth="1"/>
    <col min="12311" max="12311" width="11.1428571428571" style="524" customWidth="1"/>
    <col min="12312" max="12544" width="10.5714285714286" style="524"/>
    <col min="12545" max="12552" width="0" style="524" hidden="1" customWidth="1"/>
    <col min="12553" max="12555" width="3.71428571428571" style="524" customWidth="1"/>
    <col min="12556" max="12556" width="12.7142857142857" style="524" customWidth="1"/>
    <col min="12557" max="12557" width="47.4285714285714" style="524" customWidth="1"/>
    <col min="12558" max="12561" width="0" style="524" hidden="1" customWidth="1"/>
    <col min="12562" max="12562" width="11.7142857142857" style="524" customWidth="1"/>
    <col min="12563" max="12563" width="6.42857142857143" style="524" customWidth="1"/>
    <col min="12564" max="12564" width="11.7142857142857" style="524" customWidth="1"/>
    <col min="12565" max="12565" width="0" style="524" hidden="1" customWidth="1"/>
    <col min="12566" max="12566" width="3.71428571428571" style="524" customWidth="1"/>
    <col min="12567" max="12567" width="11.1428571428571" style="524" customWidth="1"/>
    <col min="12568" max="12800" width="10.5714285714286" style="524"/>
    <col min="12801" max="12808" width="0" style="524" hidden="1" customWidth="1"/>
    <col min="12809" max="12811" width="3.71428571428571" style="524" customWidth="1"/>
    <col min="12812" max="12812" width="12.7142857142857" style="524" customWidth="1"/>
    <col min="12813" max="12813" width="47.4285714285714" style="524" customWidth="1"/>
    <col min="12814" max="12817" width="0" style="524" hidden="1" customWidth="1"/>
    <col min="12818" max="12818" width="11.7142857142857" style="524" customWidth="1"/>
    <col min="12819" max="12819" width="6.42857142857143" style="524" customWidth="1"/>
    <col min="12820" max="12820" width="11.7142857142857" style="524" customWidth="1"/>
    <col min="12821" max="12821" width="0" style="524" hidden="1" customWidth="1"/>
    <col min="12822" max="12822" width="3.71428571428571" style="524" customWidth="1"/>
    <col min="12823" max="12823" width="11.1428571428571" style="524" customWidth="1"/>
    <col min="12824" max="13056" width="10.5714285714286" style="524"/>
    <col min="13057" max="13064" width="0" style="524" hidden="1" customWidth="1"/>
    <col min="13065" max="13067" width="3.71428571428571" style="524" customWidth="1"/>
    <col min="13068" max="13068" width="12.7142857142857" style="524" customWidth="1"/>
    <col min="13069" max="13069" width="47.4285714285714" style="524" customWidth="1"/>
    <col min="13070" max="13073" width="0" style="524" hidden="1" customWidth="1"/>
    <col min="13074" max="13074" width="11.7142857142857" style="524" customWidth="1"/>
    <col min="13075" max="13075" width="6.42857142857143" style="524" customWidth="1"/>
    <col min="13076" max="13076" width="11.7142857142857" style="524" customWidth="1"/>
    <col min="13077" max="13077" width="0" style="524" hidden="1" customWidth="1"/>
    <col min="13078" max="13078" width="3.71428571428571" style="524" customWidth="1"/>
    <col min="13079" max="13079" width="11.1428571428571" style="524" customWidth="1"/>
    <col min="13080" max="13312" width="10.5714285714286" style="524"/>
    <col min="13313" max="13320" width="0" style="524" hidden="1" customWidth="1"/>
    <col min="13321" max="13323" width="3.71428571428571" style="524" customWidth="1"/>
    <col min="13324" max="13324" width="12.7142857142857" style="524" customWidth="1"/>
    <col min="13325" max="13325" width="47.4285714285714" style="524" customWidth="1"/>
    <col min="13326" max="13329" width="0" style="524" hidden="1" customWidth="1"/>
    <col min="13330" max="13330" width="11.7142857142857" style="524" customWidth="1"/>
    <col min="13331" max="13331" width="6.42857142857143" style="524" customWidth="1"/>
    <col min="13332" max="13332" width="11.7142857142857" style="524" customWidth="1"/>
    <col min="13333" max="13333" width="0" style="524" hidden="1" customWidth="1"/>
    <col min="13334" max="13334" width="3.71428571428571" style="524" customWidth="1"/>
    <col min="13335" max="13335" width="11.1428571428571" style="524" customWidth="1"/>
    <col min="13336" max="13568" width="10.5714285714286" style="524"/>
    <col min="13569" max="13576" width="0" style="524" hidden="1" customWidth="1"/>
    <col min="13577" max="13579" width="3.71428571428571" style="524" customWidth="1"/>
    <col min="13580" max="13580" width="12.7142857142857" style="524" customWidth="1"/>
    <col min="13581" max="13581" width="47.4285714285714" style="524" customWidth="1"/>
    <col min="13582" max="13585" width="0" style="524" hidden="1" customWidth="1"/>
    <col min="13586" max="13586" width="11.7142857142857" style="524" customWidth="1"/>
    <col min="13587" max="13587" width="6.42857142857143" style="524" customWidth="1"/>
    <col min="13588" max="13588" width="11.7142857142857" style="524" customWidth="1"/>
    <col min="13589" max="13589" width="0" style="524" hidden="1" customWidth="1"/>
    <col min="13590" max="13590" width="3.71428571428571" style="524" customWidth="1"/>
    <col min="13591" max="13591" width="11.1428571428571" style="524" customWidth="1"/>
    <col min="13592" max="13824" width="10.5714285714286" style="524"/>
    <col min="13825" max="13832" width="0" style="524" hidden="1" customWidth="1"/>
    <col min="13833" max="13835" width="3.71428571428571" style="524" customWidth="1"/>
    <col min="13836" max="13836" width="12.7142857142857" style="524" customWidth="1"/>
    <col min="13837" max="13837" width="47.4285714285714" style="524" customWidth="1"/>
    <col min="13838" max="13841" width="0" style="524" hidden="1" customWidth="1"/>
    <col min="13842" max="13842" width="11.7142857142857" style="524" customWidth="1"/>
    <col min="13843" max="13843" width="6.42857142857143" style="524" customWidth="1"/>
    <col min="13844" max="13844" width="11.7142857142857" style="524" customWidth="1"/>
    <col min="13845" max="13845" width="0" style="524" hidden="1" customWidth="1"/>
    <col min="13846" max="13846" width="3.71428571428571" style="524" customWidth="1"/>
    <col min="13847" max="13847" width="11.1428571428571" style="524" customWidth="1"/>
    <col min="13848" max="14080" width="10.5714285714286" style="524"/>
    <col min="14081" max="14088" width="0" style="524" hidden="1" customWidth="1"/>
    <col min="14089" max="14091" width="3.71428571428571" style="524" customWidth="1"/>
    <col min="14092" max="14092" width="12.7142857142857" style="524" customWidth="1"/>
    <col min="14093" max="14093" width="47.4285714285714" style="524" customWidth="1"/>
    <col min="14094" max="14097" width="0" style="524" hidden="1" customWidth="1"/>
    <col min="14098" max="14098" width="11.7142857142857" style="524" customWidth="1"/>
    <col min="14099" max="14099" width="6.42857142857143" style="524" customWidth="1"/>
    <col min="14100" max="14100" width="11.7142857142857" style="524" customWidth="1"/>
    <col min="14101" max="14101" width="0" style="524" hidden="1" customWidth="1"/>
    <col min="14102" max="14102" width="3.71428571428571" style="524" customWidth="1"/>
    <col min="14103" max="14103" width="11.1428571428571" style="524" customWidth="1"/>
    <col min="14104" max="14336" width="10.5714285714286" style="524"/>
    <col min="14337" max="14344" width="0" style="524" hidden="1" customWidth="1"/>
    <col min="14345" max="14347" width="3.71428571428571" style="524" customWidth="1"/>
    <col min="14348" max="14348" width="12.7142857142857" style="524" customWidth="1"/>
    <col min="14349" max="14349" width="47.4285714285714" style="524" customWidth="1"/>
    <col min="14350" max="14353" width="0" style="524" hidden="1" customWidth="1"/>
    <col min="14354" max="14354" width="11.7142857142857" style="524" customWidth="1"/>
    <col min="14355" max="14355" width="6.42857142857143" style="524" customWidth="1"/>
    <col min="14356" max="14356" width="11.7142857142857" style="524" customWidth="1"/>
    <col min="14357" max="14357" width="0" style="524" hidden="1" customWidth="1"/>
    <col min="14358" max="14358" width="3.71428571428571" style="524" customWidth="1"/>
    <col min="14359" max="14359" width="11.1428571428571" style="524" customWidth="1"/>
    <col min="14360" max="14592" width="10.5714285714286" style="524"/>
    <col min="14593" max="14600" width="0" style="524" hidden="1" customWidth="1"/>
    <col min="14601" max="14603" width="3.71428571428571" style="524" customWidth="1"/>
    <col min="14604" max="14604" width="12.7142857142857" style="524" customWidth="1"/>
    <col min="14605" max="14605" width="47.4285714285714" style="524" customWidth="1"/>
    <col min="14606" max="14609" width="0" style="524" hidden="1" customWidth="1"/>
    <col min="14610" max="14610" width="11.7142857142857" style="524" customWidth="1"/>
    <col min="14611" max="14611" width="6.42857142857143" style="524" customWidth="1"/>
    <col min="14612" max="14612" width="11.7142857142857" style="524" customWidth="1"/>
    <col min="14613" max="14613" width="0" style="524" hidden="1" customWidth="1"/>
    <col min="14614" max="14614" width="3.71428571428571" style="524" customWidth="1"/>
    <col min="14615" max="14615" width="11.1428571428571" style="524" customWidth="1"/>
    <col min="14616" max="14848" width="10.5714285714286" style="524"/>
    <col min="14849" max="14856" width="0" style="524" hidden="1" customWidth="1"/>
    <col min="14857" max="14859" width="3.71428571428571" style="524" customWidth="1"/>
    <col min="14860" max="14860" width="12.7142857142857" style="524" customWidth="1"/>
    <col min="14861" max="14861" width="47.4285714285714" style="524" customWidth="1"/>
    <col min="14862" max="14865" width="0" style="524" hidden="1" customWidth="1"/>
    <col min="14866" max="14866" width="11.7142857142857" style="524" customWidth="1"/>
    <col min="14867" max="14867" width="6.42857142857143" style="524" customWidth="1"/>
    <col min="14868" max="14868" width="11.7142857142857" style="524" customWidth="1"/>
    <col min="14869" max="14869" width="0" style="524" hidden="1" customWidth="1"/>
    <col min="14870" max="14870" width="3.71428571428571" style="524" customWidth="1"/>
    <col min="14871" max="14871" width="11.1428571428571" style="524" customWidth="1"/>
    <col min="14872" max="15104" width="10.5714285714286" style="524"/>
    <col min="15105" max="15112" width="0" style="524" hidden="1" customWidth="1"/>
    <col min="15113" max="15115" width="3.71428571428571" style="524" customWidth="1"/>
    <col min="15116" max="15116" width="12.7142857142857" style="524" customWidth="1"/>
    <col min="15117" max="15117" width="47.4285714285714" style="524" customWidth="1"/>
    <col min="15118" max="15121" width="0" style="524" hidden="1" customWidth="1"/>
    <col min="15122" max="15122" width="11.7142857142857" style="524" customWidth="1"/>
    <col min="15123" max="15123" width="6.42857142857143" style="524" customWidth="1"/>
    <col min="15124" max="15124" width="11.7142857142857" style="524" customWidth="1"/>
    <col min="15125" max="15125" width="0" style="524" hidden="1" customWidth="1"/>
    <col min="15126" max="15126" width="3.71428571428571" style="524" customWidth="1"/>
    <col min="15127" max="15127" width="11.1428571428571" style="524" customWidth="1"/>
    <col min="15128" max="15360" width="10.5714285714286" style="524"/>
    <col min="15361" max="15368" width="0" style="524" hidden="1" customWidth="1"/>
    <col min="15369" max="15371" width="3.71428571428571" style="524" customWidth="1"/>
    <col min="15372" max="15372" width="12.7142857142857" style="524" customWidth="1"/>
    <col min="15373" max="15373" width="47.4285714285714" style="524" customWidth="1"/>
    <col min="15374" max="15377" width="0" style="524" hidden="1" customWidth="1"/>
    <col min="15378" max="15378" width="11.7142857142857" style="524" customWidth="1"/>
    <col min="15379" max="15379" width="6.42857142857143" style="524" customWidth="1"/>
    <col min="15380" max="15380" width="11.7142857142857" style="524" customWidth="1"/>
    <col min="15381" max="15381" width="0" style="524" hidden="1" customWidth="1"/>
    <col min="15382" max="15382" width="3.71428571428571" style="524" customWidth="1"/>
    <col min="15383" max="15383" width="11.1428571428571" style="524" customWidth="1"/>
    <col min="15384" max="15616" width="10.5714285714286" style="524"/>
    <col min="15617" max="15624" width="0" style="524" hidden="1" customWidth="1"/>
    <col min="15625" max="15627" width="3.71428571428571" style="524" customWidth="1"/>
    <col min="15628" max="15628" width="12.7142857142857" style="524" customWidth="1"/>
    <col min="15629" max="15629" width="47.4285714285714" style="524" customWidth="1"/>
    <col min="15630" max="15633" width="0" style="524" hidden="1" customWidth="1"/>
    <col min="15634" max="15634" width="11.7142857142857" style="524" customWidth="1"/>
    <col min="15635" max="15635" width="6.42857142857143" style="524" customWidth="1"/>
    <col min="15636" max="15636" width="11.7142857142857" style="524" customWidth="1"/>
    <col min="15637" max="15637" width="0" style="524" hidden="1" customWidth="1"/>
    <col min="15638" max="15638" width="3.71428571428571" style="524" customWidth="1"/>
    <col min="15639" max="15639" width="11.1428571428571" style="524" customWidth="1"/>
    <col min="15640" max="15872" width="10.5714285714286" style="524"/>
    <col min="15873" max="15880" width="0" style="524" hidden="1" customWidth="1"/>
    <col min="15881" max="15883" width="3.71428571428571" style="524" customWidth="1"/>
    <col min="15884" max="15884" width="12.7142857142857" style="524" customWidth="1"/>
    <col min="15885" max="15885" width="47.4285714285714" style="524" customWidth="1"/>
    <col min="15886" max="15889" width="0" style="524" hidden="1" customWidth="1"/>
    <col min="15890" max="15890" width="11.7142857142857" style="524" customWidth="1"/>
    <col min="15891" max="15891" width="6.42857142857143" style="524" customWidth="1"/>
    <col min="15892" max="15892" width="11.7142857142857" style="524" customWidth="1"/>
    <col min="15893" max="15893" width="0" style="524" hidden="1" customWidth="1"/>
    <col min="15894" max="15894" width="3.71428571428571" style="524" customWidth="1"/>
    <col min="15895" max="15895" width="11.1428571428571" style="524" customWidth="1"/>
    <col min="15896" max="16128" width="10.5714285714286" style="524"/>
    <col min="16129" max="16136" width="0" style="524" hidden="1" customWidth="1"/>
    <col min="16137" max="16139" width="3.71428571428571" style="524" customWidth="1"/>
    <col min="16140" max="16140" width="12.7142857142857" style="524" customWidth="1"/>
    <col min="16141" max="16141" width="47.4285714285714" style="524" customWidth="1"/>
    <col min="16142" max="16145" width="0" style="524" hidden="1" customWidth="1"/>
    <col min="16146" max="16146" width="11.7142857142857" style="524" customWidth="1"/>
    <col min="16147" max="16147" width="6.42857142857143" style="524" customWidth="1"/>
    <col min="16148" max="16148" width="11.7142857142857" style="524" customWidth="1"/>
    <col min="16149" max="16149" width="0" style="524" hidden="1" customWidth="1"/>
    <col min="16150" max="16150" width="3.71428571428571" style="524" customWidth="1"/>
    <col min="16151" max="16151" width="11.1428571428571" style="524" customWidth="1"/>
    <col min="16152" max="16384" width="10.5714285714286" style="524"/>
  </cols>
  <sheetData>
    <row r="1" ht="14.25" customHeight="1" hidden="1"/>
    <row r="2" ht="14.25" customHeight="1" hidden="1"/>
    <row r="3" ht="14.25" customHeight="1" hidden="1"/>
    <row r="4" spans="10:21" ht="3" customHeight="1">
      <c r="J4" s="530"/>
      <c r="K4" s="530"/>
      <c r="L4" s="525"/>
      <c r="M4" s="525"/>
      <c r="N4" s="525"/>
      <c r="O4" s="533"/>
      <c r="P4" s="533"/>
      <c r="Q4" s="533"/>
      <c r="R4" s="533"/>
      <c r="S4" s="533"/>
      <c r="T4" s="533"/>
      <c r="U4" s="525"/>
    </row>
    <row r="5" spans="10:21" ht="22.5" customHeight="1">
      <c r="J5" s="530"/>
      <c r="K5" s="530"/>
      <c r="L5" s="1221" t="s">
        <v>659</v>
      </c>
      <c r="M5" s="1221"/>
      <c r="N5" s="1221"/>
      <c r="O5" s="1221"/>
      <c r="P5" s="1221"/>
      <c r="Q5" s="1221"/>
      <c r="R5" s="1221"/>
      <c r="S5" s="1221"/>
      <c r="T5" s="1221"/>
      <c r="U5" s="580"/>
    </row>
    <row r="6" spans="10:21"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503</v>
      </c>
      <c r="N7" s="667"/>
      <c r="O7" s="1253" t="str">
        <f>IF(NameOrPr_ch="",IF(NameOrPr="","",NameOrPr),NameOrPr_ch)</f>
        <v>Государственный комитет Республики Татарстан по тарифам</v>
      </c>
      <c r="P7" s="1254"/>
      <c r="Q7" s="1254"/>
      <c r="R7" s="1254"/>
      <c r="S7" s="1254"/>
      <c r="T7" s="1255"/>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598</v>
      </c>
      <c r="N8" s="667"/>
      <c r="O8" s="1253" t="str">
        <f>IF(datePr_ch="",IF(datePr="","",datePr),datePr_ch)</f>
        <v>19.12.2018</v>
      </c>
      <c r="P8" s="1254"/>
      <c r="Q8" s="1254"/>
      <c r="R8" s="1254"/>
      <c r="S8" s="1254"/>
      <c r="T8" s="1255"/>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597</v>
      </c>
      <c r="N9" s="667"/>
      <c r="O9" s="1253" t="str">
        <f>IF(numberPr_ch="",IF(numberPr="","",numberPr),numberPr_ch)</f>
        <v>5-103/тэ</v>
      </c>
      <c r="P9" s="1254"/>
      <c r="Q9" s="1254"/>
      <c r="R9" s="1254"/>
      <c r="S9" s="1254"/>
      <c r="T9" s="1255"/>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502</v>
      </c>
      <c r="N10" s="667"/>
      <c r="O10" s="1253" t="str">
        <f>IF(IstPub_ch="",IF(IstPub="","",IstPub),IstPub_ch)</f>
        <v>Официальный сайт правовой информации Министерства юстиции РТ:  http//pravo.tatarstan.ru</v>
      </c>
      <c r="P10" s="1254"/>
      <c r="Q10" s="1254"/>
      <c r="R10" s="1254"/>
      <c r="S10" s="1254"/>
      <c r="T10" s="1255"/>
      <c r="U10" s="668"/>
      <c r="X10" s="591"/>
      <c r="Y10" s="591"/>
      <c r="Z10" s="591"/>
      <c r="AA10" s="591"/>
      <c r="AB10" s="591"/>
      <c r="AC10" s="591"/>
      <c r="AD10" s="591"/>
      <c r="AE10" s="591"/>
      <c r="AF10" s="591"/>
      <c r="AG10" s="591"/>
      <c r="AH10" s="591"/>
      <c r="AI10" s="591"/>
    </row>
    <row r="11" spans="1:35" s="571" customFormat="1" ht="11.25" customHeight="1" hidden="1">
      <c r="A11" s="591"/>
      <c r="B11" s="591"/>
      <c r="C11" s="591"/>
      <c r="D11" s="591"/>
      <c r="E11" s="591"/>
      <c r="F11" s="591"/>
      <c r="G11" s="591"/>
      <c r="H11" s="591"/>
      <c r="L11" s="1222"/>
      <c r="M11" s="1222"/>
      <c r="N11" s="567"/>
      <c r="O11" s="1256"/>
      <c r="P11" s="1256"/>
      <c r="Q11" s="1256"/>
      <c r="R11" s="1256"/>
      <c r="S11" s="1256"/>
      <c r="T11" s="1256"/>
      <c r="U11" s="589" t="s">
        <v>373</v>
      </c>
      <c r="X11" s="591"/>
      <c r="Y11" s="591"/>
      <c r="Z11" s="591"/>
      <c r="AA11" s="591"/>
      <c r="AB11" s="591"/>
      <c r="AC11" s="591"/>
      <c r="AD11" s="591"/>
      <c r="AE11" s="591"/>
      <c r="AF11" s="591"/>
      <c r="AG11" s="591"/>
      <c r="AH11" s="591"/>
      <c r="AI11" s="591"/>
    </row>
    <row r="12" spans="10:21" ht="14.25">
      <c r="J12" s="530"/>
      <c r="K12" s="530"/>
      <c r="L12" s="525"/>
      <c r="M12" s="525"/>
      <c r="N12" s="525"/>
      <c r="O12" s="1252"/>
      <c r="P12" s="1252"/>
      <c r="Q12" s="1252"/>
      <c r="R12" s="1252"/>
      <c r="S12" s="1252"/>
      <c r="T12" s="1252"/>
      <c r="U12" s="1252"/>
    </row>
    <row r="13" spans="10:23" ht="14.25" customHeight="1">
      <c r="J13" s="530"/>
      <c r="K13" s="530"/>
      <c r="L13" s="1159" t="s">
        <v>454</v>
      </c>
      <c r="M13" s="1159"/>
      <c r="N13" s="1159"/>
      <c r="O13" s="1159"/>
      <c r="P13" s="1159"/>
      <c r="Q13" s="1159"/>
      <c r="R13" s="1159"/>
      <c r="S13" s="1159"/>
      <c r="T13" s="1159"/>
      <c r="U13" s="1159"/>
      <c r="V13" s="1159"/>
      <c r="W13" s="1159" t="s">
        <v>455</v>
      </c>
    </row>
    <row r="14" spans="10:23" ht="14.25" customHeight="1">
      <c r="J14" s="530"/>
      <c r="K14" s="530"/>
      <c r="L14" s="1234" t="s">
        <v>92</v>
      </c>
      <c r="M14" s="1234" t="s">
        <v>641</v>
      </c>
      <c r="N14" s="522"/>
      <c r="O14" s="1235" t="s">
        <v>643</v>
      </c>
      <c r="P14" s="1236"/>
      <c r="Q14" s="1236"/>
      <c r="R14" s="1236"/>
      <c r="S14" s="1236"/>
      <c r="T14" s="1237"/>
      <c r="U14" s="1218" t="s">
        <v>341</v>
      </c>
      <c r="V14" s="1231" t="s">
        <v>275</v>
      </c>
      <c r="W14" s="1159"/>
    </row>
    <row r="15" spans="10:23" ht="14.25" customHeight="1">
      <c r="J15" s="530"/>
      <c r="K15" s="530"/>
      <c r="L15" s="1234"/>
      <c r="M15" s="1234"/>
      <c r="N15" s="522"/>
      <c r="O15" s="1240" t="s">
        <v>623</v>
      </c>
      <c r="P15" s="1238"/>
      <c r="Q15" s="1239"/>
      <c r="R15" s="1216" t="s">
        <v>656</v>
      </c>
      <c r="S15" s="1216"/>
      <c r="T15" s="1217"/>
      <c r="U15" s="1219"/>
      <c r="V15" s="1232"/>
      <c r="W15" s="1159"/>
    </row>
    <row r="16" spans="10:23" ht="30" customHeight="1">
      <c r="J16" s="530"/>
      <c r="K16" s="530"/>
      <c r="L16" s="1234"/>
      <c r="M16" s="1234"/>
      <c r="N16" s="521"/>
      <c r="O16" s="1241"/>
      <c r="P16" s="536"/>
      <c r="Q16" s="536"/>
      <c r="R16" s="537" t="s">
        <v>274</v>
      </c>
      <c r="S16" s="1229" t="s">
        <v>273</v>
      </c>
      <c r="T16" s="1230"/>
      <c r="U16" s="1220"/>
      <c r="V16" s="1233"/>
      <c r="W16" s="1159"/>
    </row>
    <row r="17" spans="10:23" ht="14.25">
      <c r="J17" s="530"/>
      <c r="K17" s="570">
        <v>1</v>
      </c>
      <c r="L17" s="648" t="s">
        <v>93</v>
      </c>
      <c r="M17" s="648" t="s">
        <v>49</v>
      </c>
      <c r="N17" s="669" t="s">
        <v>49</v>
      </c>
      <c r="O17" s="649">
        <f ca="1">OFFSET(O17,0,-1)+1</f>
        <v>3</v>
      </c>
      <c r="P17" s="650">
        <f ca="1">OFFSET(P17,0,-1)</f>
        <v>3</v>
      </c>
      <c r="Q17" s="650">
        <f ca="1">OFFSET(Q17,0,-1)</f>
        <v>3</v>
      </c>
      <c r="R17" s="649">
        <f ca="1">OFFSET(R17,0,-1)+1</f>
        <v>4</v>
      </c>
      <c r="S17" s="1223">
        <f ca="1">OFFSET(S17,0,-1)+1</f>
        <v>5</v>
      </c>
      <c r="T17" s="1223"/>
      <c r="U17" s="649">
        <f ca="1">OFFSET(U17,0,-2)+1</f>
        <v>6</v>
      </c>
      <c r="V17" s="650">
        <f ca="1">OFFSET(V17,0,-1)</f>
        <v>6</v>
      </c>
      <c r="W17" s="649">
        <f ca="1">OFFSET(W17,0,-1)+1</f>
        <v>7</v>
      </c>
    </row>
    <row r="18" spans="1:23" ht="22.5">
      <c r="A18" s="1207">
        <v>1</v>
      </c>
      <c r="B18" s="920"/>
      <c r="C18" s="920"/>
      <c r="D18" s="920"/>
      <c r="E18" s="921"/>
      <c r="F18" s="922"/>
      <c r="G18" s="920"/>
      <c r="H18" s="920"/>
      <c r="I18" s="923"/>
      <c r="J18" s="918"/>
      <c r="K18" s="927">
        <v>1</v>
      </c>
      <c r="L18" s="594">
        <f>mergeValue(A18)</f>
        <v>1</v>
      </c>
      <c r="M18" s="642" t="s">
        <v>20</v>
      </c>
      <c r="N18" s="581"/>
      <c r="O18" s="1248"/>
      <c r="P18" s="1248"/>
      <c r="Q18" s="1248"/>
      <c r="R18" s="1248"/>
      <c r="S18" s="1248"/>
      <c r="T18" s="1248"/>
      <c r="U18" s="1248"/>
      <c r="V18" s="1248"/>
      <c r="W18" s="631" t="s">
        <v>660</v>
      </c>
    </row>
    <row r="19" spans="1:23" ht="22.5">
      <c r="A19" s="1207"/>
      <c r="B19" s="1207">
        <v>1</v>
      </c>
      <c r="C19" s="920"/>
      <c r="D19" s="920"/>
      <c r="E19" s="922"/>
      <c r="F19" s="922"/>
      <c r="G19" s="920"/>
      <c r="H19" s="920"/>
      <c r="I19" s="917"/>
      <c r="J19" s="916"/>
      <c r="K19" s="927">
        <v>1</v>
      </c>
      <c r="L19" s="594" t="str">
        <f>mergeValue(A19)&amp;"."&amp;mergeValue(B19)</f>
        <v>1.1</v>
      </c>
      <c r="M19" s="547" t="s">
        <v>16</v>
      </c>
      <c r="N19" s="581"/>
      <c r="O19" s="1248"/>
      <c r="P19" s="1248"/>
      <c r="Q19" s="1248"/>
      <c r="R19" s="1248"/>
      <c r="S19" s="1248"/>
      <c r="T19" s="1248"/>
      <c r="U19" s="1248"/>
      <c r="V19" s="1248"/>
      <c r="W19" s="631" t="s">
        <v>478</v>
      </c>
    </row>
    <row r="20" spans="1:23" ht="22.5">
      <c r="A20" s="1207"/>
      <c r="B20" s="1207"/>
      <c r="C20" s="1207">
        <v>1</v>
      </c>
      <c r="D20" s="920"/>
      <c r="E20" s="922"/>
      <c r="F20" s="922"/>
      <c r="G20" s="920"/>
      <c r="H20" s="920"/>
      <c r="I20" s="924"/>
      <c r="J20" s="916"/>
      <c r="K20" s="927">
        <v>1</v>
      </c>
      <c r="L20" s="594" t="str">
        <f>mergeValue(A20)&amp;"."&amp;mergeValue(B20)&amp;"."&amp;mergeValue(C20)</f>
        <v>1.1.1</v>
      </c>
      <c r="M20" s="548" t="s">
        <v>7</v>
      </c>
      <c r="N20" s="581"/>
      <c r="O20" s="1248"/>
      <c r="P20" s="1248"/>
      <c r="Q20" s="1248"/>
      <c r="R20" s="1248"/>
      <c r="S20" s="1248"/>
      <c r="T20" s="1248"/>
      <c r="U20" s="1248"/>
      <c r="V20" s="1248"/>
      <c r="W20" s="631" t="s">
        <v>635</v>
      </c>
    </row>
    <row r="21" spans="1:23" ht="22.5">
      <c r="A21" s="1207"/>
      <c r="B21" s="1207"/>
      <c r="C21" s="1207"/>
      <c r="D21" s="1207">
        <v>1</v>
      </c>
      <c r="E21" s="922"/>
      <c r="F21" s="922"/>
      <c r="G21" s="920"/>
      <c r="H21" s="920"/>
      <c r="I21" s="1207">
        <v>1</v>
      </c>
      <c r="J21" s="916"/>
      <c r="K21" s="927">
        <v>1</v>
      </c>
      <c r="L21" s="594" t="str">
        <f>mergeValue(A21)&amp;"."&amp;mergeValue(B21)&amp;"."&amp;mergeValue(C21)&amp;"."&amp;mergeValue(D21)</f>
        <v>1.1.1.1</v>
      </c>
      <c r="M21" s="549" t="s">
        <v>22</v>
      </c>
      <c r="N21" s="581"/>
      <c r="O21" s="1248"/>
      <c r="P21" s="1248"/>
      <c r="Q21" s="1248"/>
      <c r="R21" s="1248"/>
      <c r="S21" s="1248"/>
      <c r="T21" s="1248"/>
      <c r="U21" s="1248"/>
      <c r="V21" s="1248"/>
      <c r="W21" s="631" t="s">
        <v>636</v>
      </c>
    </row>
    <row r="22" spans="1:23" ht="11.25" customHeight="1" hidden="1">
      <c r="A22" s="1207"/>
      <c r="B22" s="1207"/>
      <c r="C22" s="1207"/>
      <c r="D22" s="1207"/>
      <c r="E22" s="1207">
        <v>1</v>
      </c>
      <c r="F22" s="922"/>
      <c r="G22" s="920"/>
      <c r="H22" s="920"/>
      <c r="I22" s="1207"/>
      <c r="J22" s="922"/>
      <c r="K22" s="927">
        <v>1</v>
      </c>
      <c r="L22" s="594"/>
      <c r="M22" s="555"/>
      <c r="N22" s="582"/>
      <c r="O22" s="632"/>
      <c r="P22" s="632"/>
      <c r="Q22" s="632"/>
      <c r="R22" s="632"/>
      <c r="S22" s="632"/>
      <c r="T22" s="632"/>
      <c r="U22" s="594"/>
      <c r="V22" s="508"/>
      <c r="W22" s="560"/>
    </row>
    <row r="23" spans="1:27" ht="90">
      <c r="A23" s="1207"/>
      <c r="B23" s="1207"/>
      <c r="C23" s="1207"/>
      <c r="D23" s="1207"/>
      <c r="E23" s="1207"/>
      <c r="F23" s="1207">
        <v>1</v>
      </c>
      <c r="G23" s="920"/>
      <c r="H23" s="920"/>
      <c r="I23" s="1207"/>
      <c r="J23" s="1251"/>
      <c r="K23" s="927">
        <v>1</v>
      </c>
      <c r="L23" s="594" t="str">
        <f>mergeValue(A23)&amp;"."&amp;mergeValue(B23)&amp;"."&amp;mergeValue(C23)&amp;"."&amp;mergeValue(D23)&amp;"."&amp;mergeValue(F23)</f>
        <v>1.1.1.1.1</v>
      </c>
      <c r="M23" s="555" t="s">
        <v>10</v>
      </c>
      <c r="N23" s="582"/>
      <c r="O23" s="1209"/>
      <c r="P23" s="1209"/>
      <c r="Q23" s="1209"/>
      <c r="R23" s="1209"/>
      <c r="S23" s="1209"/>
      <c r="T23" s="1209"/>
      <c r="U23" s="1209"/>
      <c r="V23" s="1209"/>
      <c r="W23" s="631" t="s">
        <v>637</v>
      </c>
      <c r="Y23" s="590" t="str">
        <f>strCheckUnique(Z23:Z26)</f>
        <v/>
      </c>
      <c r="AA23" s="590"/>
    </row>
    <row r="24" spans="1:29" ht="189" customHeight="1">
      <c r="A24" s="1207"/>
      <c r="B24" s="1207"/>
      <c r="C24" s="1207"/>
      <c r="D24" s="1207"/>
      <c r="E24" s="1207"/>
      <c r="F24" s="1207"/>
      <c r="G24" s="920">
        <v>1</v>
      </c>
      <c r="H24" s="920"/>
      <c r="I24" s="1207"/>
      <c r="J24" s="1251"/>
      <c r="K24" s="919"/>
      <c r="L24" s="594" t="str">
        <f>mergeValue(A24)&amp;"."&amp;mergeValue(B24)&amp;"."&amp;mergeValue(C24)&amp;"."&amp;mergeValue(D24)&amp;"."&amp;mergeValue(F24)&amp;"."&amp;mergeValue(G24)</f>
        <v>1.1.1.1.1.1</v>
      </c>
      <c r="M24" s="1070"/>
      <c r="N24" s="587"/>
      <c r="O24" s="563"/>
      <c r="P24" s="563"/>
      <c r="Q24" s="563"/>
      <c r="R24" s="1249"/>
      <c r="S24" s="1214" t="s">
        <v>84</v>
      </c>
      <c r="T24" s="1249"/>
      <c r="U24" s="1214" t="s">
        <v>85</v>
      </c>
      <c r="V24" s="538"/>
      <c r="W24" s="1224" t="s">
        <v>661</v>
      </c>
      <c r="X24" s="586" t="str">
        <f>strCheckDate(O25:V25)</f>
        <v/>
      </c>
      <c r="Y24" s="590"/>
      <c r="Z24" s="590" t="str">
        <f>IF(M24="","",M24)</f>
        <v/>
      </c>
      <c r="AA24" s="590"/>
      <c r="AB24" s="590"/>
      <c r="AC24" s="590"/>
    </row>
    <row r="25" spans="1:29" ht="11.25" customHeight="1" hidden="1">
      <c r="A25" s="1207"/>
      <c r="B25" s="1207"/>
      <c r="C25" s="1207"/>
      <c r="D25" s="1207"/>
      <c r="E25" s="1207"/>
      <c r="F25" s="1207"/>
      <c r="G25" s="920"/>
      <c r="H25" s="920"/>
      <c r="I25" s="1207"/>
      <c r="J25" s="1251"/>
      <c r="K25" s="927">
        <v>1</v>
      </c>
      <c r="L25" s="601"/>
      <c r="M25" s="647"/>
      <c r="N25" s="587"/>
      <c r="O25" s="563"/>
      <c r="P25" s="563"/>
      <c r="Q25" s="585" t="str">
        <f>R24&amp;"-"&amp;T24</f>
        <v>-</v>
      </c>
      <c r="R25" s="1249"/>
      <c r="S25" s="1214"/>
      <c r="T25" s="1249"/>
      <c r="U25" s="1214"/>
      <c r="V25" s="538"/>
      <c r="W25" s="1225"/>
      <c r="Y25" s="590"/>
      <c r="Z25" s="590"/>
      <c r="AA25" s="590"/>
      <c r="AB25" s="590"/>
      <c r="AC25" s="590"/>
    </row>
    <row r="26" spans="1:35" s="523" customFormat="1" ht="15" customHeight="1">
      <c r="A26" s="1207"/>
      <c r="B26" s="1207"/>
      <c r="C26" s="1207"/>
      <c r="D26" s="1207"/>
      <c r="E26" s="1207"/>
      <c r="F26" s="1207"/>
      <c r="G26" s="920"/>
      <c r="H26" s="920"/>
      <c r="I26" s="1207"/>
      <c r="J26" s="1251"/>
      <c r="K26" s="927">
        <v>1</v>
      </c>
      <c r="L26" s="539"/>
      <c r="M26" s="557" t="s">
        <v>25</v>
      </c>
      <c r="N26" s="552"/>
      <c r="O26" s="546"/>
      <c r="P26" s="546"/>
      <c r="Q26" s="546"/>
      <c r="R26" s="574"/>
      <c r="S26" s="565"/>
      <c r="T26" s="564"/>
      <c r="U26" s="552"/>
      <c r="V26" s="561"/>
      <c r="W26" s="1226"/>
      <c r="X26" s="588"/>
      <c r="Y26" s="588"/>
      <c r="Z26" s="588"/>
      <c r="AA26" s="588"/>
      <c r="AB26" s="588"/>
      <c r="AC26" s="588"/>
      <c r="AD26" s="588"/>
      <c r="AE26" s="588"/>
      <c r="AF26" s="588"/>
      <c r="AG26" s="588"/>
      <c r="AH26" s="588"/>
      <c r="AI26" s="588"/>
    </row>
    <row r="27" spans="1:36" s="523" customFormat="1" ht="15" customHeight="1">
      <c r="A27" s="1207"/>
      <c r="B27" s="1207"/>
      <c r="C27" s="1207"/>
      <c r="D27" s="1207"/>
      <c r="E27" s="1207"/>
      <c r="F27" s="922"/>
      <c r="G27" s="922"/>
      <c r="H27" s="920"/>
      <c r="I27" s="1207"/>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customHeight="1" hidden="1">
      <c r="A28" s="1207"/>
      <c r="B28" s="1207"/>
      <c r="C28" s="1207"/>
      <c r="D28" s="1207"/>
      <c r="E28" s="922"/>
      <c r="F28" s="922"/>
      <c r="G28" s="922"/>
      <c r="H28" s="920"/>
      <c r="I28" s="1207"/>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5" s="523" customFormat="1" ht="15" customHeight="1">
      <c r="A29" s="1207"/>
      <c r="B29" s="1207"/>
      <c r="C29" s="1207"/>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5" s="523" customFormat="1" ht="15" customHeight="1">
      <c r="A30" s="1207"/>
      <c r="B30" s="1207"/>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5" s="523" customFormat="1" ht="15" customHeight="1">
      <c r="A31" s="1207"/>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5"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1" ht="3" customHeight="1">
      <c r="L33" s="486"/>
      <c r="M33" s="486"/>
      <c r="N33" s="486"/>
      <c r="O33" s="486"/>
      <c r="P33" s="486"/>
      <c r="Q33" s="486"/>
      <c r="R33" s="486"/>
      <c r="S33" s="486"/>
      <c r="T33" s="486"/>
      <c r="U33" s="486"/>
    </row>
    <row r="34" spans="12:23" ht="106.5" customHeight="1">
      <c r="L34" s="1">
        <v>1</v>
      </c>
      <c r="M34" s="1200" t="s">
        <v>662</v>
      </c>
      <c r="N34" s="1200"/>
      <c r="O34" s="1200"/>
      <c r="P34" s="1200"/>
      <c r="Q34" s="1200"/>
      <c r="R34" s="1200"/>
      <c r="S34" s="1200"/>
      <c r="T34" s="1200"/>
      <c r="U34" s="1200"/>
      <c r="V34" s="1200"/>
      <c r="W34" s="1200"/>
    </row>
  </sheetData>
  <sheetProtection password="FA9C" sheet="1" objects="1" scenarios="1" formatColumns="0" formatRows="0"/>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6:JS26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TD26:TO26 ACZ26:ADK26 AMV26:ANG26 AWR26:AXC26 BGN26:BGY26 BQJ26:BQU26 CAF26:CAQ26 CKB26:CKM26 CTX26:CUI26 DDT26:DEE26 DNP26:DOA26 DXL26:DXW26 EHH26:EHS26 ERD26:ERO26"/>
    <dataValidation allowBlank="1" prompt="Для выбора выполните двойной щелчок левой клавиши мыши по соответствующей ячейке." sqref="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24:S25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dataValidation allowBlank="1" showInputMessage="1" showErrorMessage="1" prompt="Для выбора выполните двойной щелчок левой клавиши мыши по соответствующей ячейке." sqref="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19de021-c177-4238-8149-fde602003d26}">
  <sheetPr codeName="List05_6">
    <tabColor indexed="22"/>
  </sheetPr>
  <dimension ref="A1:T15"/>
  <sheetViews>
    <sheetView showGridLines="0" workbookViewId="0" topLeftCell="E1">
      <selection pane="topLeft" activeCell="A1" sqref="A1"/>
    </sheetView>
  </sheetViews>
  <sheetFormatPr defaultColWidth="10.5736607142857" defaultRowHeight="14.25"/>
  <cols>
    <col min="1" max="1" width="3.71428571428571" style="592" hidden="1" customWidth="1"/>
    <col min="2" max="4" width="3.71428571428571" style="586" hidden="1" customWidth="1"/>
    <col min="5" max="5" width="3.71428571428571" style="531" customWidth="1"/>
    <col min="6" max="6" width="9.71428571428571" style="524" customWidth="1"/>
    <col min="7" max="7" width="37.7142857142857" style="524" customWidth="1"/>
    <col min="8" max="8" width="66.8571428571429" style="524" customWidth="1"/>
    <col min="9" max="9" width="115.714285714286" style="524" customWidth="1"/>
    <col min="10" max="11" width="10.5714285714286" style="586"/>
    <col min="12" max="12" width="11.1428571428571" style="586" customWidth="1"/>
    <col min="13" max="20" width="10.5714285714286" style="586"/>
    <col min="21" max="16384" width="10.5714285714286" style="524"/>
  </cols>
  <sheetData>
    <row r="1" spans="1:1" ht="3" customHeight="1">
      <c r="A1" s="592" t="s">
        <v>69</v>
      </c>
    </row>
    <row r="2" spans="6:9" ht="22.5">
      <c r="F2" s="1201" t="s">
        <v>492</v>
      </c>
      <c r="G2" s="1202"/>
      <c r="H2" s="1203"/>
      <c r="I2" s="641"/>
    </row>
    <row r="3"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"2."&amp;mergeValue(A8)</f>
        <v>2.1</v>
      </c>
      <c r="G8" s="633" t="s">
        <v>495</v>
      </c>
      <c r="H8" s="605" t="str">
        <f>IF('Перечень тарифов'!R21="","наименование отсутствует",""&amp;'Перечень тарифов'!R21&amp;"")</f>
        <v>наименование отсутствует</v>
      </c>
      <c r="I8" s="582" t="s">
        <v>592</v>
      </c>
      <c r="J8" s="616"/>
      <c r="K8" s="591"/>
      <c r="L8" s="591"/>
      <c r="M8" s="591"/>
      <c r="N8" s="591"/>
      <c r="O8" s="591"/>
      <c r="P8" s="591"/>
      <c r="Q8" s="591"/>
      <c r="R8" s="591"/>
      <c r="S8" s="591"/>
      <c r="T8" s="591"/>
    </row>
    <row r="9" spans="1:20" s="571" customFormat="1" ht="22.5">
      <c r="A9" s="1205"/>
      <c r="B9" s="591"/>
      <c r="C9" s="591"/>
      <c r="D9" s="591"/>
      <c r="F9" s="617" t="str">
        <f>"3."&amp;mergeValue(A9)</f>
        <v>3.1</v>
      </c>
      <c r="G9" s="633" t="s">
        <v>496</v>
      </c>
      <c r="H9" s="605" t="str">
        <f>IF('Перечень тарифов'!F21="","наименование отсутствует",""&amp;'Перечень тарифов'!F21&amp;"")</f>
        <v>Передача. Тепловая энергия</v>
      </c>
      <c r="I9" s="582" t="s">
        <v>590</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"4."&amp;mergeValue(A11)&amp;"."&amp;mergeValue(B11)</f>
        <v>4.1.1</v>
      </c>
      <c r="G11" s="612" t="s">
        <v>594</v>
      </c>
      <c r="H11" s="605" t="str">
        <f>IF(region_name="","",region_name)</f>
        <v>Республика Татарстан</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"4."&amp;mergeValue(A12)&amp;"."&amp;mergeValue(B12)&amp;"."&amp;mergeValue(C12)</f>
        <v>4.1.1.1</v>
      </c>
      <c r="G12" s="623" t="s">
        <v>498</v>
      </c>
      <c r="H12" s="605" t="str">
        <f>IF(Территории!H13="","",""&amp;Территории!H13&amp;"")</f>
        <v>Город Казань</v>
      </c>
      <c r="I12" s="582" t="s">
        <v>501</v>
      </c>
      <c r="J12" s="616"/>
      <c r="K12" s="591"/>
      <c r="L12" s="591"/>
      <c r="M12" s="591"/>
      <c r="N12" s="591"/>
      <c r="O12" s="591"/>
      <c r="P12" s="591"/>
      <c r="Q12" s="591"/>
      <c r="R12" s="591"/>
      <c r="S12" s="591"/>
      <c r="T12" s="591"/>
    </row>
    <row r="13" spans="1:20" s="571" customFormat="1" ht="56.25">
      <c r="A13" s="1205"/>
      <c r="B13" s="1205"/>
      <c r="C13" s="1205"/>
      <c r="D13" s="624">
        <v>1</v>
      </c>
      <c r="F13" s="617" t="str">
        <f>"4."&amp;mergeValue(A13)&amp;"."&amp;mergeValue(B13)&amp;"."&amp;mergeValue(C13)&amp;"."&amp;mergeValue(D13)</f>
        <v>4.1.1.1.1</v>
      </c>
      <c r="G13" s="634" t="s">
        <v>499</v>
      </c>
      <c r="H13" s="605" t="str">
        <f>IF(Территории!R14="","",""&amp;Территории!R14&amp;"")</f>
        <v>Город Казань (92701000)</v>
      </c>
      <c r="I13" s="1106" t="s">
        <v>593</v>
      </c>
      <c r="J13" s="616"/>
      <c r="K13" s="591"/>
      <c r="L13" s="591"/>
      <c r="M13" s="591"/>
      <c r="N13" s="591"/>
      <c r="O13" s="591"/>
      <c r="P13" s="591"/>
      <c r="Q13" s="591"/>
      <c r="R13" s="591"/>
      <c r="S13" s="591"/>
      <c r="T13" s="591"/>
    </row>
    <row r="14" spans="1:20" s="614" customFormat="1" ht="3" customHeight="1">
      <c r="A14" s="615"/>
      <c r="B14" s="615"/>
      <c r="C14" s="615"/>
      <c r="D14" s="615"/>
      <c r="F14" s="626"/>
      <c r="G14" s="627"/>
      <c r="H14" s="628"/>
      <c r="I14" s="629"/>
      <c r="J14" s="615"/>
      <c r="K14" s="615"/>
      <c r="L14" s="615"/>
      <c r="M14" s="615"/>
      <c r="N14" s="615"/>
      <c r="O14" s="615"/>
      <c r="P14" s="615"/>
      <c r="Q14" s="615"/>
      <c r="R14" s="615"/>
      <c r="S14" s="615"/>
      <c r="T14" s="615"/>
    </row>
    <row r="15" spans="1:20" s="614" customFormat="1" ht="15" customHeight="1">
      <c r="A15" s="615"/>
      <c r="B15" s="615"/>
      <c r="C15" s="615"/>
      <c r="D15" s="615"/>
      <c r="F15" s="613"/>
      <c r="G15" s="1200" t="s">
        <v>595</v>
      </c>
      <c r="H15" s="1200"/>
      <c r="I15" s="595"/>
      <c r="J15" s="615"/>
      <c r="K15" s="615"/>
      <c r="L15" s="615"/>
      <c r="M15" s="615"/>
      <c r="N15" s="615"/>
      <c r="O15" s="615"/>
      <c r="P15" s="615"/>
      <c r="Q15" s="615"/>
      <c r="R15" s="615"/>
      <c r="S15" s="615"/>
      <c r="T15" s="61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0dd47a1-ca29-4626-8e6c-79cb24c08cee}">
  <sheetPr codeName="List06_6">
    <tabColor rgb="FFEAEBEE"/>
    <pageSetUpPr fitToPage="1"/>
  </sheetPr>
  <dimension ref="A4:AO30"/>
  <sheetViews>
    <sheetView showGridLines="0" tabSelected="1" workbookViewId="0" topLeftCell="L4">
      <selection pane="topLeft" activeCell="AC24" sqref="AC24"/>
    </sheetView>
  </sheetViews>
  <sheetFormatPr defaultColWidth="10.5736607142857" defaultRowHeight="14.25"/>
  <cols>
    <col min="1" max="6" width="10.5714285714286" style="477" hidden="1" customWidth="1"/>
    <col min="7" max="8" width="9.14285714285714" style="484" hidden="1" customWidth="1"/>
    <col min="9" max="9" width="3.71428571428571" style="484" customWidth="1"/>
    <col min="10" max="11" width="3.71428571428571" style="483" customWidth="1"/>
    <col min="12" max="12" width="12.7142857142857" style="477" customWidth="1"/>
    <col min="13" max="13" width="44.7142857142857" style="477" customWidth="1"/>
    <col min="14" max="14" width="2.14285714285714" style="477" hidden="1" customWidth="1"/>
    <col min="15" max="15" width="23.7142857142857" style="477" customWidth="1"/>
    <col min="16" max="17" width="23.7142857142857" style="477" hidden="1" customWidth="1"/>
    <col min="18" max="18" width="11.7142857142857" style="477" customWidth="1"/>
    <col min="19" max="19" width="3.71428571428571" style="477" customWidth="1"/>
    <col min="20" max="20" width="11.7142857142857" style="477" customWidth="1"/>
    <col min="21" max="21" width="8.57142857142857" style="477" customWidth="1"/>
    <col min="22" max="22" width="23.7142857142857" style="1062" customWidth="1"/>
    <col min="23" max="24" width="23.7142857142857" style="1062" hidden="1" customWidth="1"/>
    <col min="25" max="25" width="11.7142857142857" style="1062" customWidth="1"/>
    <col min="26" max="26" width="3.71428571428571" style="1062" customWidth="1"/>
    <col min="27" max="27" width="11.7142857142857" style="1062" customWidth="1"/>
    <col min="28" max="28" width="8.57142857142857" style="1062" hidden="1" customWidth="1"/>
    <col min="29" max="29" width="4.71428571428571" style="477" customWidth="1"/>
    <col min="30" max="30" width="115.714285714286" style="477" customWidth="1"/>
    <col min="31" max="33" width="10.5714285714286" style="501"/>
    <col min="34" max="34" width="10.1428571428571" style="501" customWidth="1"/>
    <col min="35" max="41" width="10.5714285714286" style="501"/>
    <col min="42" max="263" width="10.5714285714286" style="477"/>
    <col min="264" max="271" width="0" style="477" hidden="1" customWidth="1"/>
    <col min="272" max="274" width="3.71428571428571" style="477" customWidth="1"/>
    <col min="275" max="275" width="12.7142857142857" style="477" customWidth="1"/>
    <col min="276" max="276" width="47.4285714285714" style="477" customWidth="1"/>
    <col min="277" max="280" width="0" style="477" hidden="1" customWidth="1"/>
    <col min="281" max="281" width="11.7142857142857" style="477" customWidth="1"/>
    <col min="282" max="282" width="6.42857142857143" style="477" customWidth="1"/>
    <col min="283" max="283" width="11.7142857142857" style="477" customWidth="1"/>
    <col min="284" max="284" width="0" style="477" hidden="1" customWidth="1"/>
    <col min="285" max="285" width="3.71428571428571" style="477" customWidth="1"/>
    <col min="286" max="286" width="11.1428571428571" style="477" customWidth="1"/>
    <col min="287" max="289" width="10.5714285714286" style="477"/>
    <col min="290" max="290" width="10.1428571428571" style="477" customWidth="1"/>
    <col min="291" max="519" width="10.5714285714286" style="477"/>
    <col min="520" max="527" width="0" style="477" hidden="1" customWidth="1"/>
    <col min="528" max="530" width="3.71428571428571" style="477" customWidth="1"/>
    <col min="531" max="531" width="12.7142857142857" style="477" customWidth="1"/>
    <col min="532" max="532" width="47.4285714285714" style="477" customWidth="1"/>
    <col min="533" max="536" width="0" style="477" hidden="1" customWidth="1"/>
    <col min="537" max="537" width="11.7142857142857" style="477" customWidth="1"/>
    <col min="538" max="538" width="6.42857142857143" style="477" customWidth="1"/>
    <col min="539" max="539" width="11.7142857142857" style="477" customWidth="1"/>
    <col min="540" max="540" width="0" style="477" hidden="1" customWidth="1"/>
    <col min="541" max="541" width="3.71428571428571" style="477" customWidth="1"/>
    <col min="542" max="542" width="11.1428571428571" style="477" customWidth="1"/>
    <col min="543" max="545" width="10.5714285714286" style="477"/>
    <col min="546" max="546" width="10.1428571428571" style="477" customWidth="1"/>
    <col min="547" max="775" width="10.5714285714286" style="477"/>
    <col min="776" max="783" width="0" style="477" hidden="1" customWidth="1"/>
    <col min="784" max="786" width="3.71428571428571" style="477" customWidth="1"/>
    <col min="787" max="787" width="12.7142857142857" style="477" customWidth="1"/>
    <col min="788" max="788" width="47.4285714285714" style="477" customWidth="1"/>
    <col min="789" max="792" width="0" style="477" hidden="1" customWidth="1"/>
    <col min="793" max="793" width="11.7142857142857" style="477" customWidth="1"/>
    <col min="794" max="794" width="6.42857142857143" style="477" customWidth="1"/>
    <col min="795" max="795" width="11.7142857142857" style="477" customWidth="1"/>
    <col min="796" max="796" width="0" style="477" hidden="1" customWidth="1"/>
    <col min="797" max="797" width="3.71428571428571" style="477" customWidth="1"/>
    <col min="798" max="798" width="11.1428571428571" style="477" customWidth="1"/>
    <col min="799" max="801" width="10.5714285714286" style="477"/>
    <col min="802" max="802" width="10.1428571428571" style="477" customWidth="1"/>
    <col min="803" max="1031" width="10.5714285714286" style="477"/>
    <col min="1032" max="1039" width="0" style="477" hidden="1" customWidth="1"/>
    <col min="1040" max="1042" width="3.71428571428571" style="477" customWidth="1"/>
    <col min="1043" max="1043" width="12.7142857142857" style="477" customWidth="1"/>
    <col min="1044" max="1044" width="47.4285714285714" style="477" customWidth="1"/>
    <col min="1045" max="1048" width="0" style="477" hidden="1" customWidth="1"/>
    <col min="1049" max="1049" width="11.7142857142857" style="477" customWidth="1"/>
    <col min="1050" max="1050" width="6.42857142857143" style="477" customWidth="1"/>
    <col min="1051" max="1051" width="11.7142857142857" style="477" customWidth="1"/>
    <col min="1052" max="1052" width="0" style="477" hidden="1" customWidth="1"/>
    <col min="1053" max="1053" width="3.71428571428571" style="477" customWidth="1"/>
    <col min="1054" max="1054" width="11.1428571428571" style="477" customWidth="1"/>
    <col min="1055" max="1057" width="10.5714285714286" style="477"/>
    <col min="1058" max="1058" width="10.1428571428571" style="477" customWidth="1"/>
    <col min="1059" max="1287" width="10.5714285714286" style="477"/>
    <col min="1288" max="1295" width="0" style="477" hidden="1" customWidth="1"/>
    <col min="1296" max="1298" width="3.71428571428571" style="477" customWidth="1"/>
    <col min="1299" max="1299" width="12.7142857142857" style="477" customWidth="1"/>
    <col min="1300" max="1300" width="47.4285714285714" style="477" customWidth="1"/>
    <col min="1301" max="1304" width="0" style="477" hidden="1" customWidth="1"/>
    <col min="1305" max="1305" width="11.7142857142857" style="477" customWidth="1"/>
    <col min="1306" max="1306" width="6.42857142857143" style="477" customWidth="1"/>
    <col min="1307" max="1307" width="11.7142857142857" style="477" customWidth="1"/>
    <col min="1308" max="1308" width="0" style="477" hidden="1" customWidth="1"/>
    <col min="1309" max="1309" width="3.71428571428571" style="477" customWidth="1"/>
    <col min="1310" max="1310" width="11.1428571428571" style="477" customWidth="1"/>
    <col min="1311" max="1313" width="10.5714285714286" style="477"/>
    <col min="1314" max="1314" width="10.1428571428571" style="477" customWidth="1"/>
    <col min="1315" max="1543" width="10.5714285714286" style="477"/>
    <col min="1544" max="1551" width="0" style="477" hidden="1" customWidth="1"/>
    <col min="1552" max="1554" width="3.71428571428571" style="477" customWidth="1"/>
    <col min="1555" max="1555" width="12.7142857142857" style="477" customWidth="1"/>
    <col min="1556" max="1556" width="47.4285714285714" style="477" customWidth="1"/>
    <col min="1557" max="1560" width="0" style="477" hidden="1" customWidth="1"/>
    <col min="1561" max="1561" width="11.7142857142857" style="477" customWidth="1"/>
    <col min="1562" max="1562" width="6.42857142857143" style="477" customWidth="1"/>
    <col min="1563" max="1563" width="11.7142857142857" style="477" customWidth="1"/>
    <col min="1564" max="1564" width="0" style="477" hidden="1" customWidth="1"/>
    <col min="1565" max="1565" width="3.71428571428571" style="477" customWidth="1"/>
    <col min="1566" max="1566" width="11.1428571428571" style="477" customWidth="1"/>
    <col min="1567" max="1569" width="10.5714285714286" style="477"/>
    <col min="1570" max="1570" width="10.1428571428571" style="477" customWidth="1"/>
    <col min="1571" max="1799" width="10.5714285714286" style="477"/>
    <col min="1800" max="1807" width="0" style="477" hidden="1" customWidth="1"/>
    <col min="1808" max="1810" width="3.71428571428571" style="477" customWidth="1"/>
    <col min="1811" max="1811" width="12.7142857142857" style="477" customWidth="1"/>
    <col min="1812" max="1812" width="47.4285714285714" style="477" customWidth="1"/>
    <col min="1813" max="1816" width="0" style="477" hidden="1" customWidth="1"/>
    <col min="1817" max="1817" width="11.7142857142857" style="477" customWidth="1"/>
    <col min="1818" max="1818" width="6.42857142857143" style="477" customWidth="1"/>
    <col min="1819" max="1819" width="11.7142857142857" style="477" customWidth="1"/>
    <col min="1820" max="1820" width="0" style="477" hidden="1" customWidth="1"/>
    <col min="1821" max="1821" width="3.71428571428571" style="477" customWidth="1"/>
    <col min="1822" max="1822" width="11.1428571428571" style="477" customWidth="1"/>
    <col min="1823" max="1825" width="10.5714285714286" style="477"/>
    <col min="1826" max="1826" width="10.1428571428571" style="477" customWidth="1"/>
    <col min="1827" max="2055" width="10.5714285714286" style="477"/>
    <col min="2056" max="2063" width="0" style="477" hidden="1" customWidth="1"/>
    <col min="2064" max="2066" width="3.71428571428571" style="477" customWidth="1"/>
    <col min="2067" max="2067" width="12.7142857142857" style="477" customWidth="1"/>
    <col min="2068" max="2068" width="47.4285714285714" style="477" customWidth="1"/>
    <col min="2069" max="2072" width="0" style="477" hidden="1" customWidth="1"/>
    <col min="2073" max="2073" width="11.7142857142857" style="477" customWidth="1"/>
    <col min="2074" max="2074" width="6.42857142857143" style="477" customWidth="1"/>
    <col min="2075" max="2075" width="11.7142857142857" style="477" customWidth="1"/>
    <col min="2076" max="2076" width="0" style="477" hidden="1" customWidth="1"/>
    <col min="2077" max="2077" width="3.71428571428571" style="477" customWidth="1"/>
    <col min="2078" max="2078" width="11.1428571428571" style="477" customWidth="1"/>
    <col min="2079" max="2081" width="10.5714285714286" style="477"/>
    <col min="2082" max="2082" width="10.1428571428571" style="477" customWidth="1"/>
    <col min="2083" max="2311" width="10.5714285714286" style="477"/>
    <col min="2312" max="2319" width="0" style="477" hidden="1" customWidth="1"/>
    <col min="2320" max="2322" width="3.71428571428571" style="477" customWidth="1"/>
    <col min="2323" max="2323" width="12.7142857142857" style="477" customWidth="1"/>
    <col min="2324" max="2324" width="47.4285714285714" style="477" customWidth="1"/>
    <col min="2325" max="2328" width="0" style="477" hidden="1" customWidth="1"/>
    <col min="2329" max="2329" width="11.7142857142857" style="477" customWidth="1"/>
    <col min="2330" max="2330" width="6.42857142857143" style="477" customWidth="1"/>
    <col min="2331" max="2331" width="11.7142857142857" style="477" customWidth="1"/>
    <col min="2332" max="2332" width="0" style="477" hidden="1" customWidth="1"/>
    <col min="2333" max="2333" width="3.71428571428571" style="477" customWidth="1"/>
    <col min="2334" max="2334" width="11.1428571428571" style="477" customWidth="1"/>
    <col min="2335" max="2337" width="10.5714285714286" style="477"/>
    <col min="2338" max="2338" width="10.1428571428571" style="477" customWidth="1"/>
    <col min="2339" max="2567" width="10.5714285714286" style="477"/>
    <col min="2568" max="2575" width="0" style="477" hidden="1" customWidth="1"/>
    <col min="2576" max="2578" width="3.71428571428571" style="477" customWidth="1"/>
    <col min="2579" max="2579" width="12.7142857142857" style="477" customWidth="1"/>
    <col min="2580" max="2580" width="47.4285714285714" style="477" customWidth="1"/>
    <col min="2581" max="2584" width="0" style="477" hidden="1" customWidth="1"/>
    <col min="2585" max="2585" width="11.7142857142857" style="477" customWidth="1"/>
    <col min="2586" max="2586" width="6.42857142857143" style="477" customWidth="1"/>
    <col min="2587" max="2587" width="11.7142857142857" style="477" customWidth="1"/>
    <col min="2588" max="2588" width="0" style="477" hidden="1" customWidth="1"/>
    <col min="2589" max="2589" width="3.71428571428571" style="477" customWidth="1"/>
    <col min="2590" max="2590" width="11.1428571428571" style="477" customWidth="1"/>
    <col min="2591" max="2593" width="10.5714285714286" style="477"/>
    <col min="2594" max="2594" width="10.1428571428571" style="477" customWidth="1"/>
    <col min="2595" max="2823" width="10.5714285714286" style="477"/>
    <col min="2824" max="2831" width="0" style="477" hidden="1" customWidth="1"/>
    <col min="2832" max="2834" width="3.71428571428571" style="477" customWidth="1"/>
    <col min="2835" max="2835" width="12.7142857142857" style="477" customWidth="1"/>
    <col min="2836" max="2836" width="47.4285714285714" style="477" customWidth="1"/>
    <col min="2837" max="2840" width="0" style="477" hidden="1" customWidth="1"/>
    <col min="2841" max="2841" width="11.7142857142857" style="477" customWidth="1"/>
    <col min="2842" max="2842" width="6.42857142857143" style="477" customWidth="1"/>
    <col min="2843" max="2843" width="11.7142857142857" style="477" customWidth="1"/>
    <col min="2844" max="2844" width="0" style="477" hidden="1" customWidth="1"/>
    <col min="2845" max="2845" width="3.71428571428571" style="477" customWidth="1"/>
    <col min="2846" max="2846" width="11.1428571428571" style="477" customWidth="1"/>
    <col min="2847" max="2849" width="10.5714285714286" style="477"/>
    <col min="2850" max="2850" width="10.1428571428571" style="477" customWidth="1"/>
    <col min="2851" max="3079" width="10.5714285714286" style="477"/>
    <col min="3080" max="3087" width="0" style="477" hidden="1" customWidth="1"/>
    <col min="3088" max="3090" width="3.71428571428571" style="477" customWidth="1"/>
    <col min="3091" max="3091" width="12.7142857142857" style="477" customWidth="1"/>
    <col min="3092" max="3092" width="47.4285714285714" style="477" customWidth="1"/>
    <col min="3093" max="3096" width="0" style="477" hidden="1" customWidth="1"/>
    <col min="3097" max="3097" width="11.7142857142857" style="477" customWidth="1"/>
    <col min="3098" max="3098" width="6.42857142857143" style="477" customWidth="1"/>
    <col min="3099" max="3099" width="11.7142857142857" style="477" customWidth="1"/>
    <col min="3100" max="3100" width="0" style="477" hidden="1" customWidth="1"/>
    <col min="3101" max="3101" width="3.71428571428571" style="477" customWidth="1"/>
    <col min="3102" max="3102" width="11.1428571428571" style="477" customWidth="1"/>
    <col min="3103" max="3105" width="10.5714285714286" style="477"/>
    <col min="3106" max="3106" width="10.1428571428571" style="477" customWidth="1"/>
    <col min="3107" max="3335" width="10.5714285714286" style="477"/>
    <col min="3336" max="3343" width="0" style="477" hidden="1" customWidth="1"/>
    <col min="3344" max="3346" width="3.71428571428571" style="477" customWidth="1"/>
    <col min="3347" max="3347" width="12.7142857142857" style="477" customWidth="1"/>
    <col min="3348" max="3348" width="47.4285714285714" style="477" customWidth="1"/>
    <col min="3349" max="3352" width="0" style="477" hidden="1" customWidth="1"/>
    <col min="3353" max="3353" width="11.7142857142857" style="477" customWidth="1"/>
    <col min="3354" max="3354" width="6.42857142857143" style="477" customWidth="1"/>
    <col min="3355" max="3355" width="11.7142857142857" style="477" customWidth="1"/>
    <col min="3356" max="3356" width="0" style="477" hidden="1" customWidth="1"/>
    <col min="3357" max="3357" width="3.71428571428571" style="477" customWidth="1"/>
    <col min="3358" max="3358" width="11.1428571428571" style="477" customWidth="1"/>
    <col min="3359" max="3361" width="10.5714285714286" style="477"/>
    <col min="3362" max="3362" width="10.1428571428571" style="477" customWidth="1"/>
    <col min="3363" max="3591" width="10.5714285714286" style="477"/>
    <col min="3592" max="3599" width="0" style="477" hidden="1" customWidth="1"/>
    <col min="3600" max="3602" width="3.71428571428571" style="477" customWidth="1"/>
    <col min="3603" max="3603" width="12.7142857142857" style="477" customWidth="1"/>
    <col min="3604" max="3604" width="47.4285714285714" style="477" customWidth="1"/>
    <col min="3605" max="3608" width="0" style="477" hidden="1" customWidth="1"/>
    <col min="3609" max="3609" width="11.7142857142857" style="477" customWidth="1"/>
    <col min="3610" max="3610" width="6.42857142857143" style="477" customWidth="1"/>
    <col min="3611" max="3611" width="11.7142857142857" style="477" customWidth="1"/>
    <col min="3612" max="3612" width="0" style="477" hidden="1" customWidth="1"/>
    <col min="3613" max="3613" width="3.71428571428571" style="477" customWidth="1"/>
    <col min="3614" max="3614" width="11.1428571428571" style="477" customWidth="1"/>
    <col min="3615" max="3617" width="10.5714285714286" style="477"/>
    <col min="3618" max="3618" width="10.1428571428571" style="477" customWidth="1"/>
    <col min="3619" max="3847" width="10.5714285714286" style="477"/>
    <col min="3848" max="3855" width="0" style="477" hidden="1" customWidth="1"/>
    <col min="3856" max="3858" width="3.71428571428571" style="477" customWidth="1"/>
    <col min="3859" max="3859" width="12.7142857142857" style="477" customWidth="1"/>
    <col min="3860" max="3860" width="47.4285714285714" style="477" customWidth="1"/>
    <col min="3861" max="3864" width="0" style="477" hidden="1" customWidth="1"/>
    <col min="3865" max="3865" width="11.7142857142857" style="477" customWidth="1"/>
    <col min="3866" max="3866" width="6.42857142857143" style="477" customWidth="1"/>
    <col min="3867" max="3867" width="11.7142857142857" style="477" customWidth="1"/>
    <col min="3868" max="3868" width="0" style="477" hidden="1" customWidth="1"/>
    <col min="3869" max="3869" width="3.71428571428571" style="477" customWidth="1"/>
    <col min="3870" max="3870" width="11.1428571428571" style="477" customWidth="1"/>
    <col min="3871" max="3873" width="10.5714285714286" style="477"/>
    <col min="3874" max="3874" width="10.1428571428571" style="477" customWidth="1"/>
    <col min="3875" max="4103" width="10.5714285714286" style="477"/>
    <col min="4104" max="4111" width="0" style="477" hidden="1" customWidth="1"/>
    <col min="4112" max="4114" width="3.71428571428571" style="477" customWidth="1"/>
    <col min="4115" max="4115" width="12.7142857142857" style="477" customWidth="1"/>
    <col min="4116" max="4116" width="47.4285714285714" style="477" customWidth="1"/>
    <col min="4117" max="4120" width="0" style="477" hidden="1" customWidth="1"/>
    <col min="4121" max="4121" width="11.7142857142857" style="477" customWidth="1"/>
    <col min="4122" max="4122" width="6.42857142857143" style="477" customWidth="1"/>
    <col min="4123" max="4123" width="11.7142857142857" style="477" customWidth="1"/>
    <col min="4124" max="4124" width="0" style="477" hidden="1" customWidth="1"/>
    <col min="4125" max="4125" width="3.71428571428571" style="477" customWidth="1"/>
    <col min="4126" max="4126" width="11.1428571428571" style="477" customWidth="1"/>
    <col min="4127" max="4129" width="10.5714285714286" style="477"/>
    <col min="4130" max="4130" width="10.1428571428571" style="477" customWidth="1"/>
    <col min="4131" max="4359" width="10.5714285714286" style="477"/>
    <col min="4360" max="4367" width="0" style="477" hidden="1" customWidth="1"/>
    <col min="4368" max="4370" width="3.71428571428571" style="477" customWidth="1"/>
    <col min="4371" max="4371" width="12.7142857142857" style="477" customWidth="1"/>
    <col min="4372" max="4372" width="47.4285714285714" style="477" customWidth="1"/>
    <col min="4373" max="4376" width="0" style="477" hidden="1" customWidth="1"/>
    <col min="4377" max="4377" width="11.7142857142857" style="477" customWidth="1"/>
    <col min="4378" max="4378" width="6.42857142857143" style="477" customWidth="1"/>
    <col min="4379" max="4379" width="11.7142857142857" style="477" customWidth="1"/>
    <col min="4380" max="4380" width="0" style="477" hidden="1" customWidth="1"/>
    <col min="4381" max="4381" width="3.71428571428571" style="477" customWidth="1"/>
    <col min="4382" max="4382" width="11.1428571428571" style="477" customWidth="1"/>
    <col min="4383" max="4385" width="10.5714285714286" style="477"/>
    <col min="4386" max="4386" width="10.1428571428571" style="477" customWidth="1"/>
    <col min="4387" max="4615" width="10.5714285714286" style="477"/>
    <col min="4616" max="4623" width="0" style="477" hidden="1" customWidth="1"/>
    <col min="4624" max="4626" width="3.71428571428571" style="477" customWidth="1"/>
    <col min="4627" max="4627" width="12.7142857142857" style="477" customWidth="1"/>
    <col min="4628" max="4628" width="47.4285714285714" style="477" customWidth="1"/>
    <col min="4629" max="4632" width="0" style="477" hidden="1" customWidth="1"/>
    <col min="4633" max="4633" width="11.7142857142857" style="477" customWidth="1"/>
    <col min="4634" max="4634" width="6.42857142857143" style="477" customWidth="1"/>
    <col min="4635" max="4635" width="11.7142857142857" style="477" customWidth="1"/>
    <col min="4636" max="4636" width="0" style="477" hidden="1" customWidth="1"/>
    <col min="4637" max="4637" width="3.71428571428571" style="477" customWidth="1"/>
    <col min="4638" max="4638" width="11.1428571428571" style="477" customWidth="1"/>
    <col min="4639" max="4641" width="10.5714285714286" style="477"/>
    <col min="4642" max="4642" width="10.1428571428571" style="477" customWidth="1"/>
    <col min="4643" max="4871" width="10.5714285714286" style="477"/>
    <col min="4872" max="4879" width="0" style="477" hidden="1" customWidth="1"/>
    <col min="4880" max="4882" width="3.71428571428571" style="477" customWidth="1"/>
    <col min="4883" max="4883" width="12.7142857142857" style="477" customWidth="1"/>
    <col min="4884" max="4884" width="47.4285714285714" style="477" customWidth="1"/>
    <col min="4885" max="4888" width="0" style="477" hidden="1" customWidth="1"/>
    <col min="4889" max="4889" width="11.7142857142857" style="477" customWidth="1"/>
    <col min="4890" max="4890" width="6.42857142857143" style="477" customWidth="1"/>
    <col min="4891" max="4891" width="11.7142857142857" style="477" customWidth="1"/>
    <col min="4892" max="4892" width="0" style="477" hidden="1" customWidth="1"/>
    <col min="4893" max="4893" width="3.71428571428571" style="477" customWidth="1"/>
    <col min="4894" max="4894" width="11.1428571428571" style="477" customWidth="1"/>
    <col min="4895" max="4897" width="10.5714285714286" style="477"/>
    <col min="4898" max="4898" width="10.1428571428571" style="477" customWidth="1"/>
    <col min="4899" max="5127" width="10.5714285714286" style="477"/>
    <col min="5128" max="5135" width="0" style="477" hidden="1" customWidth="1"/>
    <col min="5136" max="5138" width="3.71428571428571" style="477" customWidth="1"/>
    <col min="5139" max="5139" width="12.7142857142857" style="477" customWidth="1"/>
    <col min="5140" max="5140" width="47.4285714285714" style="477" customWidth="1"/>
    <col min="5141" max="5144" width="0" style="477" hidden="1" customWidth="1"/>
    <col min="5145" max="5145" width="11.7142857142857" style="477" customWidth="1"/>
    <col min="5146" max="5146" width="6.42857142857143" style="477" customWidth="1"/>
    <col min="5147" max="5147" width="11.7142857142857" style="477" customWidth="1"/>
    <col min="5148" max="5148" width="0" style="477" hidden="1" customWidth="1"/>
    <col min="5149" max="5149" width="3.71428571428571" style="477" customWidth="1"/>
    <col min="5150" max="5150" width="11.1428571428571" style="477" customWidth="1"/>
    <col min="5151" max="5153" width="10.5714285714286" style="477"/>
    <col min="5154" max="5154" width="10.1428571428571" style="477" customWidth="1"/>
    <col min="5155" max="5383" width="10.5714285714286" style="477"/>
    <col min="5384" max="5391" width="0" style="477" hidden="1" customWidth="1"/>
    <col min="5392" max="5394" width="3.71428571428571" style="477" customWidth="1"/>
    <col min="5395" max="5395" width="12.7142857142857" style="477" customWidth="1"/>
    <col min="5396" max="5396" width="47.4285714285714" style="477" customWidth="1"/>
    <col min="5397" max="5400" width="0" style="477" hidden="1" customWidth="1"/>
    <col min="5401" max="5401" width="11.7142857142857" style="477" customWidth="1"/>
    <col min="5402" max="5402" width="6.42857142857143" style="477" customWidth="1"/>
    <col min="5403" max="5403" width="11.7142857142857" style="477" customWidth="1"/>
    <col min="5404" max="5404" width="0" style="477" hidden="1" customWidth="1"/>
    <col min="5405" max="5405" width="3.71428571428571" style="477" customWidth="1"/>
    <col min="5406" max="5406" width="11.1428571428571" style="477" customWidth="1"/>
    <col min="5407" max="5409" width="10.5714285714286" style="477"/>
    <col min="5410" max="5410" width="10.1428571428571" style="477" customWidth="1"/>
    <col min="5411" max="5639" width="10.5714285714286" style="477"/>
    <col min="5640" max="5647" width="0" style="477" hidden="1" customWidth="1"/>
    <col min="5648" max="5650" width="3.71428571428571" style="477" customWidth="1"/>
    <col min="5651" max="5651" width="12.7142857142857" style="477" customWidth="1"/>
    <col min="5652" max="5652" width="47.4285714285714" style="477" customWidth="1"/>
    <col min="5653" max="5656" width="0" style="477" hidden="1" customWidth="1"/>
    <col min="5657" max="5657" width="11.7142857142857" style="477" customWidth="1"/>
    <col min="5658" max="5658" width="6.42857142857143" style="477" customWidth="1"/>
    <col min="5659" max="5659" width="11.7142857142857" style="477" customWidth="1"/>
    <col min="5660" max="5660" width="0" style="477" hidden="1" customWidth="1"/>
    <col min="5661" max="5661" width="3.71428571428571" style="477" customWidth="1"/>
    <col min="5662" max="5662" width="11.1428571428571" style="477" customWidth="1"/>
    <col min="5663" max="5665" width="10.5714285714286" style="477"/>
    <col min="5666" max="5666" width="10.1428571428571" style="477" customWidth="1"/>
    <col min="5667" max="5895" width="10.5714285714286" style="477"/>
    <col min="5896" max="5903" width="0" style="477" hidden="1" customWidth="1"/>
    <col min="5904" max="5906" width="3.71428571428571" style="477" customWidth="1"/>
    <col min="5907" max="5907" width="12.7142857142857" style="477" customWidth="1"/>
    <col min="5908" max="5908" width="47.4285714285714" style="477" customWidth="1"/>
    <col min="5909" max="5912" width="0" style="477" hidden="1" customWidth="1"/>
    <col min="5913" max="5913" width="11.7142857142857" style="477" customWidth="1"/>
    <col min="5914" max="5914" width="6.42857142857143" style="477" customWidth="1"/>
    <col min="5915" max="5915" width="11.7142857142857" style="477" customWidth="1"/>
    <col min="5916" max="5916" width="0" style="477" hidden="1" customWidth="1"/>
    <col min="5917" max="5917" width="3.71428571428571" style="477" customWidth="1"/>
    <col min="5918" max="5918" width="11.1428571428571" style="477" customWidth="1"/>
    <col min="5919" max="5921" width="10.5714285714286" style="477"/>
    <col min="5922" max="5922" width="10.1428571428571" style="477" customWidth="1"/>
    <col min="5923" max="6151" width="10.5714285714286" style="477"/>
    <col min="6152" max="6159" width="0" style="477" hidden="1" customWidth="1"/>
    <col min="6160" max="6162" width="3.71428571428571" style="477" customWidth="1"/>
    <col min="6163" max="6163" width="12.7142857142857" style="477" customWidth="1"/>
    <col min="6164" max="6164" width="47.4285714285714" style="477" customWidth="1"/>
    <col min="6165" max="6168" width="0" style="477" hidden="1" customWidth="1"/>
    <col min="6169" max="6169" width="11.7142857142857" style="477" customWidth="1"/>
    <col min="6170" max="6170" width="6.42857142857143" style="477" customWidth="1"/>
    <col min="6171" max="6171" width="11.7142857142857" style="477" customWidth="1"/>
    <col min="6172" max="6172" width="0" style="477" hidden="1" customWidth="1"/>
    <col min="6173" max="6173" width="3.71428571428571" style="477" customWidth="1"/>
    <col min="6174" max="6174" width="11.1428571428571" style="477" customWidth="1"/>
    <col min="6175" max="6177" width="10.5714285714286" style="477"/>
    <col min="6178" max="6178" width="10.1428571428571" style="477" customWidth="1"/>
    <col min="6179" max="6407" width="10.5714285714286" style="477"/>
    <col min="6408" max="6415" width="0" style="477" hidden="1" customWidth="1"/>
    <col min="6416" max="6418" width="3.71428571428571" style="477" customWidth="1"/>
    <col min="6419" max="6419" width="12.7142857142857" style="477" customWidth="1"/>
    <col min="6420" max="6420" width="47.4285714285714" style="477" customWidth="1"/>
    <col min="6421" max="6424" width="0" style="477" hidden="1" customWidth="1"/>
    <col min="6425" max="6425" width="11.7142857142857" style="477" customWidth="1"/>
    <col min="6426" max="6426" width="6.42857142857143" style="477" customWidth="1"/>
    <col min="6427" max="6427" width="11.7142857142857" style="477" customWidth="1"/>
    <col min="6428" max="6428" width="0" style="477" hidden="1" customWidth="1"/>
    <col min="6429" max="6429" width="3.71428571428571" style="477" customWidth="1"/>
    <col min="6430" max="6430" width="11.1428571428571" style="477" customWidth="1"/>
    <col min="6431" max="6433" width="10.5714285714286" style="477"/>
    <col min="6434" max="6434" width="10.1428571428571" style="477" customWidth="1"/>
    <col min="6435" max="6663" width="10.5714285714286" style="477"/>
    <col min="6664" max="6671" width="0" style="477" hidden="1" customWidth="1"/>
    <col min="6672" max="6674" width="3.71428571428571" style="477" customWidth="1"/>
    <col min="6675" max="6675" width="12.7142857142857" style="477" customWidth="1"/>
    <col min="6676" max="6676" width="47.4285714285714" style="477" customWidth="1"/>
    <col min="6677" max="6680" width="0" style="477" hidden="1" customWidth="1"/>
    <col min="6681" max="6681" width="11.7142857142857" style="477" customWidth="1"/>
    <col min="6682" max="6682" width="6.42857142857143" style="477" customWidth="1"/>
    <col min="6683" max="6683" width="11.7142857142857" style="477" customWidth="1"/>
    <col min="6684" max="6684" width="0" style="477" hidden="1" customWidth="1"/>
    <col min="6685" max="6685" width="3.71428571428571" style="477" customWidth="1"/>
    <col min="6686" max="6686" width="11.1428571428571" style="477" customWidth="1"/>
    <col min="6687" max="6689" width="10.5714285714286" style="477"/>
    <col min="6690" max="6690" width="10.1428571428571" style="477" customWidth="1"/>
    <col min="6691" max="6919" width="10.5714285714286" style="477"/>
    <col min="6920" max="6927" width="0" style="477" hidden="1" customWidth="1"/>
    <col min="6928" max="6930" width="3.71428571428571" style="477" customWidth="1"/>
    <col min="6931" max="6931" width="12.7142857142857" style="477" customWidth="1"/>
    <col min="6932" max="6932" width="47.4285714285714" style="477" customWidth="1"/>
    <col min="6933" max="6936" width="0" style="477" hidden="1" customWidth="1"/>
    <col min="6937" max="6937" width="11.7142857142857" style="477" customWidth="1"/>
    <col min="6938" max="6938" width="6.42857142857143" style="477" customWidth="1"/>
    <col min="6939" max="6939" width="11.7142857142857" style="477" customWidth="1"/>
    <col min="6940" max="6940" width="0" style="477" hidden="1" customWidth="1"/>
    <col min="6941" max="6941" width="3.71428571428571" style="477" customWidth="1"/>
    <col min="6942" max="6942" width="11.1428571428571" style="477" customWidth="1"/>
    <col min="6943" max="6945" width="10.5714285714286" style="477"/>
    <col min="6946" max="6946" width="10.1428571428571" style="477" customWidth="1"/>
    <col min="6947" max="7175" width="10.5714285714286" style="477"/>
    <col min="7176" max="7183" width="0" style="477" hidden="1" customWidth="1"/>
    <col min="7184" max="7186" width="3.71428571428571" style="477" customWidth="1"/>
    <col min="7187" max="7187" width="12.7142857142857" style="477" customWidth="1"/>
    <col min="7188" max="7188" width="47.4285714285714" style="477" customWidth="1"/>
    <col min="7189" max="7192" width="0" style="477" hidden="1" customWidth="1"/>
    <col min="7193" max="7193" width="11.7142857142857" style="477" customWidth="1"/>
    <col min="7194" max="7194" width="6.42857142857143" style="477" customWidth="1"/>
    <col min="7195" max="7195" width="11.7142857142857" style="477" customWidth="1"/>
    <col min="7196" max="7196" width="0" style="477" hidden="1" customWidth="1"/>
    <col min="7197" max="7197" width="3.71428571428571" style="477" customWidth="1"/>
    <col min="7198" max="7198" width="11.1428571428571" style="477" customWidth="1"/>
    <col min="7199" max="7201" width="10.5714285714286" style="477"/>
    <col min="7202" max="7202" width="10.1428571428571" style="477" customWidth="1"/>
    <col min="7203" max="7431" width="10.5714285714286" style="477"/>
    <col min="7432" max="7439" width="0" style="477" hidden="1" customWidth="1"/>
    <col min="7440" max="7442" width="3.71428571428571" style="477" customWidth="1"/>
    <col min="7443" max="7443" width="12.7142857142857" style="477" customWidth="1"/>
    <col min="7444" max="7444" width="47.4285714285714" style="477" customWidth="1"/>
    <col min="7445" max="7448" width="0" style="477" hidden="1" customWidth="1"/>
    <col min="7449" max="7449" width="11.7142857142857" style="477" customWidth="1"/>
    <col min="7450" max="7450" width="6.42857142857143" style="477" customWidth="1"/>
    <col min="7451" max="7451" width="11.7142857142857" style="477" customWidth="1"/>
    <col min="7452" max="7452" width="0" style="477" hidden="1" customWidth="1"/>
    <col min="7453" max="7453" width="3.71428571428571" style="477" customWidth="1"/>
    <col min="7454" max="7454" width="11.1428571428571" style="477" customWidth="1"/>
    <col min="7455" max="7457" width="10.5714285714286" style="477"/>
    <col min="7458" max="7458" width="10.1428571428571" style="477" customWidth="1"/>
    <col min="7459" max="7687" width="10.5714285714286" style="477"/>
    <col min="7688" max="7695" width="0" style="477" hidden="1" customWidth="1"/>
    <col min="7696" max="7698" width="3.71428571428571" style="477" customWidth="1"/>
    <col min="7699" max="7699" width="12.7142857142857" style="477" customWidth="1"/>
    <col min="7700" max="7700" width="47.4285714285714" style="477" customWidth="1"/>
    <col min="7701" max="7704" width="0" style="477" hidden="1" customWidth="1"/>
    <col min="7705" max="7705" width="11.7142857142857" style="477" customWidth="1"/>
    <col min="7706" max="7706" width="6.42857142857143" style="477" customWidth="1"/>
    <col min="7707" max="7707" width="11.7142857142857" style="477" customWidth="1"/>
    <col min="7708" max="7708" width="0" style="477" hidden="1" customWidth="1"/>
    <col min="7709" max="7709" width="3.71428571428571" style="477" customWidth="1"/>
    <col min="7710" max="7710" width="11.1428571428571" style="477" customWidth="1"/>
    <col min="7711" max="7713" width="10.5714285714286" style="477"/>
    <col min="7714" max="7714" width="10.1428571428571" style="477" customWidth="1"/>
    <col min="7715" max="7943" width="10.5714285714286" style="477"/>
    <col min="7944" max="7951" width="0" style="477" hidden="1" customWidth="1"/>
    <col min="7952" max="7954" width="3.71428571428571" style="477" customWidth="1"/>
    <col min="7955" max="7955" width="12.7142857142857" style="477" customWidth="1"/>
    <col min="7956" max="7956" width="47.4285714285714" style="477" customWidth="1"/>
    <col min="7957" max="7960" width="0" style="477" hidden="1" customWidth="1"/>
    <col min="7961" max="7961" width="11.7142857142857" style="477" customWidth="1"/>
    <col min="7962" max="7962" width="6.42857142857143" style="477" customWidth="1"/>
    <col min="7963" max="7963" width="11.7142857142857" style="477" customWidth="1"/>
    <col min="7964" max="7964" width="0" style="477" hidden="1" customWidth="1"/>
    <col min="7965" max="7965" width="3.71428571428571" style="477" customWidth="1"/>
    <col min="7966" max="7966" width="11.1428571428571" style="477" customWidth="1"/>
    <col min="7967" max="7969" width="10.5714285714286" style="477"/>
    <col min="7970" max="7970" width="10.1428571428571" style="477" customWidth="1"/>
    <col min="7971" max="8199" width="10.5714285714286" style="477"/>
    <col min="8200" max="8207" width="0" style="477" hidden="1" customWidth="1"/>
    <col min="8208" max="8210" width="3.71428571428571" style="477" customWidth="1"/>
    <col min="8211" max="8211" width="12.7142857142857" style="477" customWidth="1"/>
    <col min="8212" max="8212" width="47.4285714285714" style="477" customWidth="1"/>
    <col min="8213" max="8216" width="0" style="477" hidden="1" customWidth="1"/>
    <col min="8217" max="8217" width="11.7142857142857" style="477" customWidth="1"/>
    <col min="8218" max="8218" width="6.42857142857143" style="477" customWidth="1"/>
    <col min="8219" max="8219" width="11.7142857142857" style="477" customWidth="1"/>
    <col min="8220" max="8220" width="0" style="477" hidden="1" customWidth="1"/>
    <col min="8221" max="8221" width="3.71428571428571" style="477" customWidth="1"/>
    <col min="8222" max="8222" width="11.1428571428571" style="477" customWidth="1"/>
    <col min="8223" max="8225" width="10.5714285714286" style="477"/>
    <col min="8226" max="8226" width="10.1428571428571" style="477" customWidth="1"/>
    <col min="8227" max="8455" width="10.5714285714286" style="477"/>
    <col min="8456" max="8463" width="0" style="477" hidden="1" customWidth="1"/>
    <col min="8464" max="8466" width="3.71428571428571" style="477" customWidth="1"/>
    <col min="8467" max="8467" width="12.7142857142857" style="477" customWidth="1"/>
    <col min="8468" max="8468" width="47.4285714285714" style="477" customWidth="1"/>
    <col min="8469" max="8472" width="0" style="477" hidden="1" customWidth="1"/>
    <col min="8473" max="8473" width="11.7142857142857" style="477" customWidth="1"/>
    <col min="8474" max="8474" width="6.42857142857143" style="477" customWidth="1"/>
    <col min="8475" max="8475" width="11.7142857142857" style="477" customWidth="1"/>
    <col min="8476" max="8476" width="0" style="477" hidden="1" customWidth="1"/>
    <col min="8477" max="8477" width="3.71428571428571" style="477" customWidth="1"/>
    <col min="8478" max="8478" width="11.1428571428571" style="477" customWidth="1"/>
    <col min="8479" max="8481" width="10.5714285714286" style="477"/>
    <col min="8482" max="8482" width="10.1428571428571" style="477" customWidth="1"/>
    <col min="8483" max="8711" width="10.5714285714286" style="477"/>
    <col min="8712" max="8719" width="0" style="477" hidden="1" customWidth="1"/>
    <col min="8720" max="8722" width="3.71428571428571" style="477" customWidth="1"/>
    <col min="8723" max="8723" width="12.7142857142857" style="477" customWidth="1"/>
    <col min="8724" max="8724" width="47.4285714285714" style="477" customWidth="1"/>
    <col min="8725" max="8728" width="0" style="477" hidden="1" customWidth="1"/>
    <col min="8729" max="8729" width="11.7142857142857" style="477" customWidth="1"/>
    <col min="8730" max="8730" width="6.42857142857143" style="477" customWidth="1"/>
    <col min="8731" max="8731" width="11.7142857142857" style="477" customWidth="1"/>
    <col min="8732" max="8732" width="0" style="477" hidden="1" customWidth="1"/>
    <col min="8733" max="8733" width="3.71428571428571" style="477" customWidth="1"/>
    <col min="8734" max="8734" width="11.1428571428571" style="477" customWidth="1"/>
    <col min="8735" max="8737" width="10.5714285714286" style="477"/>
    <col min="8738" max="8738" width="10.1428571428571" style="477" customWidth="1"/>
    <col min="8739" max="8967" width="10.5714285714286" style="477"/>
    <col min="8968" max="8975" width="0" style="477" hidden="1" customWidth="1"/>
    <col min="8976" max="8978" width="3.71428571428571" style="477" customWidth="1"/>
    <col min="8979" max="8979" width="12.7142857142857" style="477" customWidth="1"/>
    <col min="8980" max="8980" width="47.4285714285714" style="477" customWidth="1"/>
    <col min="8981" max="8984" width="0" style="477" hidden="1" customWidth="1"/>
    <col min="8985" max="8985" width="11.7142857142857" style="477" customWidth="1"/>
    <col min="8986" max="8986" width="6.42857142857143" style="477" customWidth="1"/>
    <col min="8987" max="8987" width="11.7142857142857" style="477" customWidth="1"/>
    <col min="8988" max="8988" width="0" style="477" hidden="1" customWidth="1"/>
    <col min="8989" max="8989" width="3.71428571428571" style="477" customWidth="1"/>
    <col min="8990" max="8990" width="11.1428571428571" style="477" customWidth="1"/>
    <col min="8991" max="8993" width="10.5714285714286" style="477"/>
    <col min="8994" max="8994" width="10.1428571428571" style="477" customWidth="1"/>
    <col min="8995" max="9223" width="10.5714285714286" style="477"/>
    <col min="9224" max="9231" width="0" style="477" hidden="1" customWidth="1"/>
    <col min="9232" max="9234" width="3.71428571428571" style="477" customWidth="1"/>
    <col min="9235" max="9235" width="12.7142857142857" style="477" customWidth="1"/>
    <col min="9236" max="9236" width="47.4285714285714" style="477" customWidth="1"/>
    <col min="9237" max="9240" width="0" style="477" hidden="1" customWidth="1"/>
    <col min="9241" max="9241" width="11.7142857142857" style="477" customWidth="1"/>
    <col min="9242" max="9242" width="6.42857142857143" style="477" customWidth="1"/>
    <col min="9243" max="9243" width="11.7142857142857" style="477" customWidth="1"/>
    <col min="9244" max="9244" width="0" style="477" hidden="1" customWidth="1"/>
    <col min="9245" max="9245" width="3.71428571428571" style="477" customWidth="1"/>
    <col min="9246" max="9246" width="11.1428571428571" style="477" customWidth="1"/>
    <col min="9247" max="9249" width="10.5714285714286" style="477"/>
    <col min="9250" max="9250" width="10.1428571428571" style="477" customWidth="1"/>
    <col min="9251" max="9479" width="10.5714285714286" style="477"/>
    <col min="9480" max="9487" width="0" style="477" hidden="1" customWidth="1"/>
    <col min="9488" max="9490" width="3.71428571428571" style="477" customWidth="1"/>
    <col min="9491" max="9491" width="12.7142857142857" style="477" customWidth="1"/>
    <col min="9492" max="9492" width="47.4285714285714" style="477" customWidth="1"/>
    <col min="9493" max="9496" width="0" style="477" hidden="1" customWidth="1"/>
    <col min="9497" max="9497" width="11.7142857142857" style="477" customWidth="1"/>
    <col min="9498" max="9498" width="6.42857142857143" style="477" customWidth="1"/>
    <col min="9499" max="9499" width="11.7142857142857" style="477" customWidth="1"/>
    <col min="9500" max="9500" width="0" style="477" hidden="1" customWidth="1"/>
    <col min="9501" max="9501" width="3.71428571428571" style="477" customWidth="1"/>
    <col min="9502" max="9502" width="11.1428571428571" style="477" customWidth="1"/>
    <col min="9503" max="9505" width="10.5714285714286" style="477"/>
    <col min="9506" max="9506" width="10.1428571428571" style="477" customWidth="1"/>
    <col min="9507" max="9735" width="10.5714285714286" style="477"/>
    <col min="9736" max="9743" width="0" style="477" hidden="1" customWidth="1"/>
    <col min="9744" max="9746" width="3.71428571428571" style="477" customWidth="1"/>
    <col min="9747" max="9747" width="12.7142857142857" style="477" customWidth="1"/>
    <col min="9748" max="9748" width="47.4285714285714" style="477" customWidth="1"/>
    <col min="9749" max="9752" width="0" style="477" hidden="1" customWidth="1"/>
    <col min="9753" max="9753" width="11.7142857142857" style="477" customWidth="1"/>
    <col min="9754" max="9754" width="6.42857142857143" style="477" customWidth="1"/>
    <col min="9755" max="9755" width="11.7142857142857" style="477" customWidth="1"/>
    <col min="9756" max="9756" width="0" style="477" hidden="1" customWidth="1"/>
    <col min="9757" max="9757" width="3.71428571428571" style="477" customWidth="1"/>
    <col min="9758" max="9758" width="11.1428571428571" style="477" customWidth="1"/>
    <col min="9759" max="9761" width="10.5714285714286" style="477"/>
    <col min="9762" max="9762" width="10.1428571428571" style="477" customWidth="1"/>
    <col min="9763" max="9991" width="10.5714285714286" style="477"/>
    <col min="9992" max="9999" width="0" style="477" hidden="1" customWidth="1"/>
    <col min="10000" max="10002" width="3.71428571428571" style="477" customWidth="1"/>
    <col min="10003" max="10003" width="12.7142857142857" style="477" customWidth="1"/>
    <col min="10004" max="10004" width="47.4285714285714" style="477" customWidth="1"/>
    <col min="10005" max="10008" width="0" style="477" hidden="1" customWidth="1"/>
    <col min="10009" max="10009" width="11.7142857142857" style="477" customWidth="1"/>
    <col min="10010" max="10010" width="6.42857142857143" style="477" customWidth="1"/>
    <col min="10011" max="10011" width="11.7142857142857" style="477" customWidth="1"/>
    <col min="10012" max="10012" width="0" style="477" hidden="1" customWidth="1"/>
    <col min="10013" max="10013" width="3.71428571428571" style="477" customWidth="1"/>
    <col min="10014" max="10014" width="11.1428571428571" style="477" customWidth="1"/>
    <col min="10015" max="10017" width="10.5714285714286" style="477"/>
    <col min="10018" max="10018" width="10.1428571428571" style="477" customWidth="1"/>
    <col min="10019" max="10247" width="10.5714285714286" style="477"/>
    <col min="10248" max="10255" width="0" style="477" hidden="1" customWidth="1"/>
    <col min="10256" max="10258" width="3.71428571428571" style="477" customWidth="1"/>
    <col min="10259" max="10259" width="12.7142857142857" style="477" customWidth="1"/>
    <col min="10260" max="10260" width="47.4285714285714" style="477" customWidth="1"/>
    <col min="10261" max="10264" width="0" style="477" hidden="1" customWidth="1"/>
    <col min="10265" max="10265" width="11.7142857142857" style="477" customWidth="1"/>
    <col min="10266" max="10266" width="6.42857142857143" style="477" customWidth="1"/>
    <col min="10267" max="10267" width="11.7142857142857" style="477" customWidth="1"/>
    <col min="10268" max="10268" width="0" style="477" hidden="1" customWidth="1"/>
    <col min="10269" max="10269" width="3.71428571428571" style="477" customWidth="1"/>
    <col min="10270" max="10270" width="11.1428571428571" style="477" customWidth="1"/>
    <col min="10271" max="10273" width="10.5714285714286" style="477"/>
    <col min="10274" max="10274" width="10.1428571428571" style="477" customWidth="1"/>
    <col min="10275" max="10503" width="10.5714285714286" style="477"/>
    <col min="10504" max="10511" width="0" style="477" hidden="1" customWidth="1"/>
    <col min="10512" max="10514" width="3.71428571428571" style="477" customWidth="1"/>
    <col min="10515" max="10515" width="12.7142857142857" style="477" customWidth="1"/>
    <col min="10516" max="10516" width="47.4285714285714" style="477" customWidth="1"/>
    <col min="10517" max="10520" width="0" style="477" hidden="1" customWidth="1"/>
    <col min="10521" max="10521" width="11.7142857142857" style="477" customWidth="1"/>
    <col min="10522" max="10522" width="6.42857142857143" style="477" customWidth="1"/>
    <col min="10523" max="10523" width="11.7142857142857" style="477" customWidth="1"/>
    <col min="10524" max="10524" width="0" style="477" hidden="1" customWidth="1"/>
    <col min="10525" max="10525" width="3.71428571428571" style="477" customWidth="1"/>
    <col min="10526" max="10526" width="11.1428571428571" style="477" customWidth="1"/>
    <col min="10527" max="10529" width="10.5714285714286" style="477"/>
    <col min="10530" max="10530" width="10.1428571428571" style="477" customWidth="1"/>
    <col min="10531" max="10759" width="10.5714285714286" style="477"/>
    <col min="10760" max="10767" width="0" style="477" hidden="1" customWidth="1"/>
    <col min="10768" max="10770" width="3.71428571428571" style="477" customWidth="1"/>
    <col min="10771" max="10771" width="12.7142857142857" style="477" customWidth="1"/>
    <col min="10772" max="10772" width="47.4285714285714" style="477" customWidth="1"/>
    <col min="10773" max="10776" width="0" style="477" hidden="1" customWidth="1"/>
    <col min="10777" max="10777" width="11.7142857142857" style="477" customWidth="1"/>
    <col min="10778" max="10778" width="6.42857142857143" style="477" customWidth="1"/>
    <col min="10779" max="10779" width="11.7142857142857" style="477" customWidth="1"/>
    <col min="10780" max="10780" width="0" style="477" hidden="1" customWidth="1"/>
    <col min="10781" max="10781" width="3.71428571428571" style="477" customWidth="1"/>
    <col min="10782" max="10782" width="11.1428571428571" style="477" customWidth="1"/>
    <col min="10783" max="10785" width="10.5714285714286" style="477"/>
    <col min="10786" max="10786" width="10.1428571428571" style="477" customWidth="1"/>
    <col min="10787" max="11015" width="10.5714285714286" style="477"/>
    <col min="11016" max="11023" width="0" style="477" hidden="1" customWidth="1"/>
    <col min="11024" max="11026" width="3.71428571428571" style="477" customWidth="1"/>
    <col min="11027" max="11027" width="12.7142857142857" style="477" customWidth="1"/>
    <col min="11028" max="11028" width="47.4285714285714" style="477" customWidth="1"/>
    <col min="11029" max="11032" width="0" style="477" hidden="1" customWidth="1"/>
    <col min="11033" max="11033" width="11.7142857142857" style="477" customWidth="1"/>
    <col min="11034" max="11034" width="6.42857142857143" style="477" customWidth="1"/>
    <col min="11035" max="11035" width="11.7142857142857" style="477" customWidth="1"/>
    <col min="11036" max="11036" width="0" style="477" hidden="1" customWidth="1"/>
    <col min="11037" max="11037" width="3.71428571428571" style="477" customWidth="1"/>
    <col min="11038" max="11038" width="11.1428571428571" style="477" customWidth="1"/>
    <col min="11039" max="11041" width="10.5714285714286" style="477"/>
    <col min="11042" max="11042" width="10.1428571428571" style="477" customWidth="1"/>
    <col min="11043" max="11271" width="10.5714285714286" style="477"/>
    <col min="11272" max="11279" width="0" style="477" hidden="1" customWidth="1"/>
    <col min="11280" max="11282" width="3.71428571428571" style="477" customWidth="1"/>
    <col min="11283" max="11283" width="12.7142857142857" style="477" customWidth="1"/>
    <col min="11284" max="11284" width="47.4285714285714" style="477" customWidth="1"/>
    <col min="11285" max="11288" width="0" style="477" hidden="1" customWidth="1"/>
    <col min="11289" max="11289" width="11.7142857142857" style="477" customWidth="1"/>
    <col min="11290" max="11290" width="6.42857142857143" style="477" customWidth="1"/>
    <col min="11291" max="11291" width="11.7142857142857" style="477" customWidth="1"/>
    <col min="11292" max="11292" width="0" style="477" hidden="1" customWidth="1"/>
    <col min="11293" max="11293" width="3.71428571428571" style="477" customWidth="1"/>
    <col min="11294" max="11294" width="11.1428571428571" style="477" customWidth="1"/>
    <col min="11295" max="11297" width="10.5714285714286" style="477"/>
    <col min="11298" max="11298" width="10.1428571428571" style="477" customWidth="1"/>
    <col min="11299" max="11527" width="10.5714285714286" style="477"/>
    <col min="11528" max="11535" width="0" style="477" hidden="1" customWidth="1"/>
    <col min="11536" max="11538" width="3.71428571428571" style="477" customWidth="1"/>
    <col min="11539" max="11539" width="12.7142857142857" style="477" customWidth="1"/>
    <col min="11540" max="11540" width="47.4285714285714" style="477" customWidth="1"/>
    <col min="11541" max="11544" width="0" style="477" hidden="1" customWidth="1"/>
    <col min="11545" max="11545" width="11.7142857142857" style="477" customWidth="1"/>
    <col min="11546" max="11546" width="6.42857142857143" style="477" customWidth="1"/>
    <col min="11547" max="11547" width="11.7142857142857" style="477" customWidth="1"/>
    <col min="11548" max="11548" width="0" style="477" hidden="1" customWidth="1"/>
    <col min="11549" max="11549" width="3.71428571428571" style="477" customWidth="1"/>
    <col min="11550" max="11550" width="11.1428571428571" style="477" customWidth="1"/>
    <col min="11551" max="11553" width="10.5714285714286" style="477"/>
    <col min="11554" max="11554" width="10.1428571428571" style="477" customWidth="1"/>
    <col min="11555" max="11783" width="10.5714285714286" style="477"/>
    <col min="11784" max="11791" width="0" style="477" hidden="1" customWidth="1"/>
    <col min="11792" max="11794" width="3.71428571428571" style="477" customWidth="1"/>
    <col min="11795" max="11795" width="12.7142857142857" style="477" customWidth="1"/>
    <col min="11796" max="11796" width="47.4285714285714" style="477" customWidth="1"/>
    <col min="11797" max="11800" width="0" style="477" hidden="1" customWidth="1"/>
    <col min="11801" max="11801" width="11.7142857142857" style="477" customWidth="1"/>
    <col min="11802" max="11802" width="6.42857142857143" style="477" customWidth="1"/>
    <col min="11803" max="11803" width="11.7142857142857" style="477" customWidth="1"/>
    <col min="11804" max="11804" width="0" style="477" hidden="1" customWidth="1"/>
    <col min="11805" max="11805" width="3.71428571428571" style="477" customWidth="1"/>
    <col min="11806" max="11806" width="11.1428571428571" style="477" customWidth="1"/>
    <col min="11807" max="11809" width="10.5714285714286" style="477"/>
    <col min="11810" max="11810" width="10.1428571428571" style="477" customWidth="1"/>
    <col min="11811" max="12039" width="10.5714285714286" style="477"/>
    <col min="12040" max="12047" width="0" style="477" hidden="1" customWidth="1"/>
    <col min="12048" max="12050" width="3.71428571428571" style="477" customWidth="1"/>
    <col min="12051" max="12051" width="12.7142857142857" style="477" customWidth="1"/>
    <col min="12052" max="12052" width="47.4285714285714" style="477" customWidth="1"/>
    <col min="12053" max="12056" width="0" style="477" hidden="1" customWidth="1"/>
    <col min="12057" max="12057" width="11.7142857142857" style="477" customWidth="1"/>
    <col min="12058" max="12058" width="6.42857142857143" style="477" customWidth="1"/>
    <col min="12059" max="12059" width="11.7142857142857" style="477" customWidth="1"/>
    <col min="12060" max="12060" width="0" style="477" hidden="1" customWidth="1"/>
    <col min="12061" max="12061" width="3.71428571428571" style="477" customWidth="1"/>
    <col min="12062" max="12062" width="11.1428571428571" style="477" customWidth="1"/>
    <col min="12063" max="12065" width="10.5714285714286" style="477"/>
    <col min="12066" max="12066" width="10.1428571428571" style="477" customWidth="1"/>
    <col min="12067" max="12295" width="10.5714285714286" style="477"/>
    <col min="12296" max="12303" width="0" style="477" hidden="1" customWidth="1"/>
    <col min="12304" max="12306" width="3.71428571428571" style="477" customWidth="1"/>
    <col min="12307" max="12307" width="12.7142857142857" style="477" customWidth="1"/>
    <col min="12308" max="12308" width="47.4285714285714" style="477" customWidth="1"/>
    <col min="12309" max="12312" width="0" style="477" hidden="1" customWidth="1"/>
    <col min="12313" max="12313" width="11.7142857142857" style="477" customWidth="1"/>
    <col min="12314" max="12314" width="6.42857142857143" style="477" customWidth="1"/>
    <col min="12315" max="12315" width="11.7142857142857" style="477" customWidth="1"/>
    <col min="12316" max="12316" width="0" style="477" hidden="1" customWidth="1"/>
    <col min="12317" max="12317" width="3.71428571428571" style="477" customWidth="1"/>
    <col min="12318" max="12318" width="11.1428571428571" style="477" customWidth="1"/>
    <col min="12319" max="12321" width="10.5714285714286" style="477"/>
    <col min="12322" max="12322" width="10.1428571428571" style="477" customWidth="1"/>
    <col min="12323" max="12551" width="10.5714285714286" style="477"/>
    <col min="12552" max="12559" width="0" style="477" hidden="1" customWidth="1"/>
    <col min="12560" max="12562" width="3.71428571428571" style="477" customWidth="1"/>
    <col min="12563" max="12563" width="12.7142857142857" style="477" customWidth="1"/>
    <col min="12564" max="12564" width="47.4285714285714" style="477" customWidth="1"/>
    <col min="12565" max="12568" width="0" style="477" hidden="1" customWidth="1"/>
    <col min="12569" max="12569" width="11.7142857142857" style="477" customWidth="1"/>
    <col min="12570" max="12570" width="6.42857142857143" style="477" customWidth="1"/>
    <col min="12571" max="12571" width="11.7142857142857" style="477" customWidth="1"/>
    <col min="12572" max="12572" width="0" style="477" hidden="1" customWidth="1"/>
    <col min="12573" max="12573" width="3.71428571428571" style="477" customWidth="1"/>
    <col min="12574" max="12574" width="11.1428571428571" style="477" customWidth="1"/>
    <col min="12575" max="12577" width="10.5714285714286" style="477"/>
    <col min="12578" max="12578" width="10.1428571428571" style="477" customWidth="1"/>
    <col min="12579" max="12807" width="10.5714285714286" style="477"/>
    <col min="12808" max="12815" width="0" style="477" hidden="1" customWidth="1"/>
    <col min="12816" max="12818" width="3.71428571428571" style="477" customWidth="1"/>
    <col min="12819" max="12819" width="12.7142857142857" style="477" customWidth="1"/>
    <col min="12820" max="12820" width="47.4285714285714" style="477" customWidth="1"/>
    <col min="12821" max="12824" width="0" style="477" hidden="1" customWidth="1"/>
    <col min="12825" max="12825" width="11.7142857142857" style="477" customWidth="1"/>
    <col min="12826" max="12826" width="6.42857142857143" style="477" customWidth="1"/>
    <col min="12827" max="12827" width="11.7142857142857" style="477" customWidth="1"/>
    <col min="12828" max="12828" width="0" style="477" hidden="1" customWidth="1"/>
    <col min="12829" max="12829" width="3.71428571428571" style="477" customWidth="1"/>
    <col min="12830" max="12830" width="11.1428571428571" style="477" customWidth="1"/>
    <col min="12831" max="12833" width="10.5714285714286" style="477"/>
    <col min="12834" max="12834" width="10.1428571428571" style="477" customWidth="1"/>
    <col min="12835" max="13063" width="10.5714285714286" style="477"/>
    <col min="13064" max="13071" width="0" style="477" hidden="1" customWidth="1"/>
    <col min="13072" max="13074" width="3.71428571428571" style="477" customWidth="1"/>
    <col min="13075" max="13075" width="12.7142857142857" style="477" customWidth="1"/>
    <col min="13076" max="13076" width="47.4285714285714" style="477" customWidth="1"/>
    <col min="13077" max="13080" width="0" style="477" hidden="1" customWidth="1"/>
    <col min="13081" max="13081" width="11.7142857142857" style="477" customWidth="1"/>
    <col min="13082" max="13082" width="6.42857142857143" style="477" customWidth="1"/>
    <col min="13083" max="13083" width="11.7142857142857" style="477" customWidth="1"/>
    <col min="13084" max="13084" width="0" style="477" hidden="1" customWidth="1"/>
    <col min="13085" max="13085" width="3.71428571428571" style="477" customWidth="1"/>
    <col min="13086" max="13086" width="11.1428571428571" style="477" customWidth="1"/>
    <col min="13087" max="13089" width="10.5714285714286" style="477"/>
    <col min="13090" max="13090" width="10.1428571428571" style="477" customWidth="1"/>
    <col min="13091" max="13319" width="10.5714285714286" style="477"/>
    <col min="13320" max="13327" width="0" style="477" hidden="1" customWidth="1"/>
    <col min="13328" max="13330" width="3.71428571428571" style="477" customWidth="1"/>
    <col min="13331" max="13331" width="12.7142857142857" style="477" customWidth="1"/>
    <col min="13332" max="13332" width="47.4285714285714" style="477" customWidth="1"/>
    <col min="13333" max="13336" width="0" style="477" hidden="1" customWidth="1"/>
    <col min="13337" max="13337" width="11.7142857142857" style="477" customWidth="1"/>
    <col min="13338" max="13338" width="6.42857142857143" style="477" customWidth="1"/>
    <col min="13339" max="13339" width="11.7142857142857" style="477" customWidth="1"/>
    <col min="13340" max="13340" width="0" style="477" hidden="1" customWidth="1"/>
    <col min="13341" max="13341" width="3.71428571428571" style="477" customWidth="1"/>
    <col min="13342" max="13342" width="11.1428571428571" style="477" customWidth="1"/>
    <col min="13343" max="13345" width="10.5714285714286" style="477"/>
    <col min="13346" max="13346" width="10.1428571428571" style="477" customWidth="1"/>
    <col min="13347" max="13575" width="10.5714285714286" style="477"/>
    <col min="13576" max="13583" width="0" style="477" hidden="1" customWidth="1"/>
    <col min="13584" max="13586" width="3.71428571428571" style="477" customWidth="1"/>
    <col min="13587" max="13587" width="12.7142857142857" style="477" customWidth="1"/>
    <col min="13588" max="13588" width="47.4285714285714" style="477" customWidth="1"/>
    <col min="13589" max="13592" width="0" style="477" hidden="1" customWidth="1"/>
    <col min="13593" max="13593" width="11.7142857142857" style="477" customWidth="1"/>
    <col min="13594" max="13594" width="6.42857142857143" style="477" customWidth="1"/>
    <col min="13595" max="13595" width="11.7142857142857" style="477" customWidth="1"/>
    <col min="13596" max="13596" width="0" style="477" hidden="1" customWidth="1"/>
    <col min="13597" max="13597" width="3.71428571428571" style="477" customWidth="1"/>
    <col min="13598" max="13598" width="11.1428571428571" style="477" customWidth="1"/>
    <col min="13599" max="13601" width="10.5714285714286" style="477"/>
    <col min="13602" max="13602" width="10.1428571428571" style="477" customWidth="1"/>
    <col min="13603" max="13831" width="10.5714285714286" style="477"/>
    <col min="13832" max="13839" width="0" style="477" hidden="1" customWidth="1"/>
    <col min="13840" max="13842" width="3.71428571428571" style="477" customWidth="1"/>
    <col min="13843" max="13843" width="12.7142857142857" style="477" customWidth="1"/>
    <col min="13844" max="13844" width="47.4285714285714" style="477" customWidth="1"/>
    <col min="13845" max="13848" width="0" style="477" hidden="1" customWidth="1"/>
    <col min="13849" max="13849" width="11.7142857142857" style="477" customWidth="1"/>
    <col min="13850" max="13850" width="6.42857142857143" style="477" customWidth="1"/>
    <col min="13851" max="13851" width="11.7142857142857" style="477" customWidth="1"/>
    <col min="13852" max="13852" width="0" style="477" hidden="1" customWidth="1"/>
    <col min="13853" max="13853" width="3.71428571428571" style="477" customWidth="1"/>
    <col min="13854" max="13854" width="11.1428571428571" style="477" customWidth="1"/>
    <col min="13855" max="13857" width="10.5714285714286" style="477"/>
    <col min="13858" max="13858" width="10.1428571428571" style="477" customWidth="1"/>
    <col min="13859" max="14087" width="10.5714285714286" style="477"/>
    <col min="14088" max="14095" width="0" style="477" hidden="1" customWidth="1"/>
    <col min="14096" max="14098" width="3.71428571428571" style="477" customWidth="1"/>
    <col min="14099" max="14099" width="12.7142857142857" style="477" customWidth="1"/>
    <col min="14100" max="14100" width="47.4285714285714" style="477" customWidth="1"/>
    <col min="14101" max="14104" width="0" style="477" hidden="1" customWidth="1"/>
    <col min="14105" max="14105" width="11.7142857142857" style="477" customWidth="1"/>
    <col min="14106" max="14106" width="6.42857142857143" style="477" customWidth="1"/>
    <col min="14107" max="14107" width="11.7142857142857" style="477" customWidth="1"/>
    <col min="14108" max="14108" width="0" style="477" hidden="1" customWidth="1"/>
    <col min="14109" max="14109" width="3.71428571428571" style="477" customWidth="1"/>
    <col min="14110" max="14110" width="11.1428571428571" style="477" customWidth="1"/>
    <col min="14111" max="14113" width="10.5714285714286" style="477"/>
    <col min="14114" max="14114" width="10.1428571428571" style="477" customWidth="1"/>
    <col min="14115" max="14343" width="10.5714285714286" style="477"/>
    <col min="14344" max="14351" width="0" style="477" hidden="1" customWidth="1"/>
    <col min="14352" max="14354" width="3.71428571428571" style="477" customWidth="1"/>
    <col min="14355" max="14355" width="12.7142857142857" style="477" customWidth="1"/>
    <col min="14356" max="14356" width="47.4285714285714" style="477" customWidth="1"/>
    <col min="14357" max="14360" width="0" style="477" hidden="1" customWidth="1"/>
    <col min="14361" max="14361" width="11.7142857142857" style="477" customWidth="1"/>
    <col min="14362" max="14362" width="6.42857142857143" style="477" customWidth="1"/>
    <col min="14363" max="14363" width="11.7142857142857" style="477" customWidth="1"/>
    <col min="14364" max="14364" width="0" style="477" hidden="1" customWidth="1"/>
    <col min="14365" max="14365" width="3.71428571428571" style="477" customWidth="1"/>
    <col min="14366" max="14366" width="11.1428571428571" style="477" customWidth="1"/>
    <col min="14367" max="14369" width="10.5714285714286" style="477"/>
    <col min="14370" max="14370" width="10.1428571428571" style="477" customWidth="1"/>
    <col min="14371" max="14599" width="10.5714285714286" style="477"/>
    <col min="14600" max="14607" width="0" style="477" hidden="1" customWidth="1"/>
    <col min="14608" max="14610" width="3.71428571428571" style="477" customWidth="1"/>
    <col min="14611" max="14611" width="12.7142857142857" style="477" customWidth="1"/>
    <col min="14612" max="14612" width="47.4285714285714" style="477" customWidth="1"/>
    <col min="14613" max="14616" width="0" style="477" hidden="1" customWidth="1"/>
    <col min="14617" max="14617" width="11.7142857142857" style="477" customWidth="1"/>
    <col min="14618" max="14618" width="6.42857142857143" style="477" customWidth="1"/>
    <col min="14619" max="14619" width="11.7142857142857" style="477" customWidth="1"/>
    <col min="14620" max="14620" width="0" style="477" hidden="1" customWidth="1"/>
    <col min="14621" max="14621" width="3.71428571428571" style="477" customWidth="1"/>
    <col min="14622" max="14622" width="11.1428571428571" style="477" customWidth="1"/>
    <col min="14623" max="14625" width="10.5714285714286" style="477"/>
    <col min="14626" max="14626" width="10.1428571428571" style="477" customWidth="1"/>
    <col min="14627" max="14855" width="10.5714285714286" style="477"/>
    <col min="14856" max="14863" width="0" style="477" hidden="1" customWidth="1"/>
    <col min="14864" max="14866" width="3.71428571428571" style="477" customWidth="1"/>
    <col min="14867" max="14867" width="12.7142857142857" style="477" customWidth="1"/>
    <col min="14868" max="14868" width="47.4285714285714" style="477" customWidth="1"/>
    <col min="14869" max="14872" width="0" style="477" hidden="1" customWidth="1"/>
    <col min="14873" max="14873" width="11.7142857142857" style="477" customWidth="1"/>
    <col min="14874" max="14874" width="6.42857142857143" style="477" customWidth="1"/>
    <col min="14875" max="14875" width="11.7142857142857" style="477" customWidth="1"/>
    <col min="14876" max="14876" width="0" style="477" hidden="1" customWidth="1"/>
    <col min="14877" max="14877" width="3.71428571428571" style="477" customWidth="1"/>
    <col min="14878" max="14878" width="11.1428571428571" style="477" customWidth="1"/>
    <col min="14879" max="14881" width="10.5714285714286" style="477"/>
    <col min="14882" max="14882" width="10.1428571428571" style="477" customWidth="1"/>
    <col min="14883" max="15111" width="10.5714285714286" style="477"/>
    <col min="15112" max="15119" width="0" style="477" hidden="1" customWidth="1"/>
    <col min="15120" max="15122" width="3.71428571428571" style="477" customWidth="1"/>
    <col min="15123" max="15123" width="12.7142857142857" style="477" customWidth="1"/>
    <col min="15124" max="15124" width="47.4285714285714" style="477" customWidth="1"/>
    <col min="15125" max="15128" width="0" style="477" hidden="1" customWidth="1"/>
    <col min="15129" max="15129" width="11.7142857142857" style="477" customWidth="1"/>
    <col min="15130" max="15130" width="6.42857142857143" style="477" customWidth="1"/>
    <col min="15131" max="15131" width="11.7142857142857" style="477" customWidth="1"/>
    <col min="15132" max="15132" width="0" style="477" hidden="1" customWidth="1"/>
    <col min="15133" max="15133" width="3.71428571428571" style="477" customWidth="1"/>
    <col min="15134" max="15134" width="11.1428571428571" style="477" customWidth="1"/>
    <col min="15135" max="15137" width="10.5714285714286" style="477"/>
    <col min="15138" max="15138" width="10.1428571428571" style="477" customWidth="1"/>
    <col min="15139" max="15367" width="10.5714285714286" style="477"/>
    <col min="15368" max="15375" width="0" style="477" hidden="1" customWidth="1"/>
    <col min="15376" max="15378" width="3.71428571428571" style="477" customWidth="1"/>
    <col min="15379" max="15379" width="12.7142857142857" style="477" customWidth="1"/>
    <col min="15380" max="15380" width="47.4285714285714" style="477" customWidth="1"/>
    <col min="15381" max="15384" width="0" style="477" hidden="1" customWidth="1"/>
    <col min="15385" max="15385" width="11.7142857142857" style="477" customWidth="1"/>
    <col min="15386" max="15386" width="6.42857142857143" style="477" customWidth="1"/>
    <col min="15387" max="15387" width="11.7142857142857" style="477" customWidth="1"/>
    <col min="15388" max="15388" width="0" style="477" hidden="1" customWidth="1"/>
    <col min="15389" max="15389" width="3.71428571428571" style="477" customWidth="1"/>
    <col min="15390" max="15390" width="11.1428571428571" style="477" customWidth="1"/>
    <col min="15391" max="15393" width="10.5714285714286" style="477"/>
    <col min="15394" max="15394" width="10.1428571428571" style="477" customWidth="1"/>
    <col min="15395" max="15623" width="10.5714285714286" style="477"/>
    <col min="15624" max="15631" width="0" style="477" hidden="1" customWidth="1"/>
    <col min="15632" max="15634" width="3.71428571428571" style="477" customWidth="1"/>
    <col min="15635" max="15635" width="12.7142857142857" style="477" customWidth="1"/>
    <col min="15636" max="15636" width="47.4285714285714" style="477" customWidth="1"/>
    <col min="15637" max="15640" width="0" style="477" hidden="1" customWidth="1"/>
    <col min="15641" max="15641" width="11.7142857142857" style="477" customWidth="1"/>
    <col min="15642" max="15642" width="6.42857142857143" style="477" customWidth="1"/>
    <col min="15643" max="15643" width="11.7142857142857" style="477" customWidth="1"/>
    <col min="15644" max="15644" width="0" style="477" hidden="1" customWidth="1"/>
    <col min="15645" max="15645" width="3.71428571428571" style="477" customWidth="1"/>
    <col min="15646" max="15646" width="11.1428571428571" style="477" customWidth="1"/>
    <col min="15647" max="15649" width="10.5714285714286" style="477"/>
    <col min="15650" max="15650" width="10.1428571428571" style="477" customWidth="1"/>
    <col min="15651" max="15879" width="10.5714285714286" style="477"/>
    <col min="15880" max="15887" width="0" style="477" hidden="1" customWidth="1"/>
    <col min="15888" max="15890" width="3.71428571428571" style="477" customWidth="1"/>
    <col min="15891" max="15891" width="12.7142857142857" style="477" customWidth="1"/>
    <col min="15892" max="15892" width="47.4285714285714" style="477" customWidth="1"/>
    <col min="15893" max="15896" width="0" style="477" hidden="1" customWidth="1"/>
    <col min="15897" max="15897" width="11.7142857142857" style="477" customWidth="1"/>
    <col min="15898" max="15898" width="6.42857142857143" style="477" customWidth="1"/>
    <col min="15899" max="15899" width="11.7142857142857" style="477" customWidth="1"/>
    <col min="15900" max="15900" width="0" style="477" hidden="1" customWidth="1"/>
    <col min="15901" max="15901" width="3.71428571428571" style="477" customWidth="1"/>
    <col min="15902" max="15902" width="11.1428571428571" style="477" customWidth="1"/>
    <col min="15903" max="15905" width="10.5714285714286" style="477"/>
    <col min="15906" max="15906" width="10.1428571428571" style="477" customWidth="1"/>
    <col min="15907" max="16135" width="10.5714285714286" style="477"/>
    <col min="16136" max="16143" width="0" style="477" hidden="1" customWidth="1"/>
    <col min="16144" max="16146" width="3.71428571428571" style="477" customWidth="1"/>
    <col min="16147" max="16147" width="12.7142857142857" style="477" customWidth="1"/>
    <col min="16148" max="16148" width="47.4285714285714" style="477" customWidth="1"/>
    <col min="16149" max="16152" width="0" style="477" hidden="1" customWidth="1"/>
    <col min="16153" max="16153" width="11.7142857142857" style="477" customWidth="1"/>
    <col min="16154" max="16154" width="6.42857142857143" style="477" customWidth="1"/>
    <col min="16155" max="16155" width="11.7142857142857" style="477" customWidth="1"/>
    <col min="16156" max="16156" width="0" style="477" hidden="1" customWidth="1"/>
    <col min="16157" max="16157" width="3.71428571428571" style="477" customWidth="1"/>
    <col min="16158" max="16158" width="11.1428571428571" style="477" customWidth="1"/>
    <col min="16159" max="16161" width="10.5714285714286" style="477"/>
    <col min="16162" max="16162" width="10.1428571428571" style="477" customWidth="1"/>
    <col min="16163" max="16384" width="10.5714285714286" style="477"/>
  </cols>
  <sheetData>
    <row r="1" ht="14.25" hidden="1"/>
    <row r="2" ht="14.25" hidden="1"/>
    <row r="3" ht="14.25" hidden="1"/>
    <row r="4" spans="10:28" ht="3" customHeight="1">
      <c r="J4" s="482"/>
      <c r="K4" s="482"/>
      <c r="L4" s="478"/>
      <c r="M4" s="478"/>
      <c r="N4" s="478"/>
      <c r="O4" s="485"/>
      <c r="P4" s="485"/>
      <c r="Q4" s="485"/>
      <c r="R4" s="485"/>
      <c r="S4" s="485"/>
      <c r="T4" s="485"/>
      <c r="U4" s="478"/>
      <c r="V4" s="999"/>
      <c r="W4" s="999"/>
      <c r="X4" s="999"/>
      <c r="Y4" s="999"/>
      <c r="Z4" s="999"/>
      <c r="AA4" s="999"/>
      <c r="AB4" s="992"/>
    </row>
    <row r="5" spans="10:28" ht="22.5" customHeight="1">
      <c r="J5" s="482"/>
      <c r="K5" s="482"/>
      <c r="L5" s="1221" t="s">
        <v>659</v>
      </c>
      <c r="M5" s="1221"/>
      <c r="N5" s="1221"/>
      <c r="O5" s="1221"/>
      <c r="P5" s="1221"/>
      <c r="Q5" s="1221"/>
      <c r="R5" s="1221"/>
      <c r="S5" s="1221"/>
      <c r="T5" s="1221"/>
      <c r="U5" s="498"/>
      <c r="V5" s="580"/>
      <c r="W5" s="580"/>
      <c r="X5" s="580"/>
      <c r="Y5" s="580"/>
      <c r="Z5" s="580"/>
      <c r="AA5" s="580"/>
      <c r="AB5" s="580"/>
    </row>
    <row r="6" spans="10:28" ht="3" customHeight="1">
      <c r="J6" s="482"/>
      <c r="K6" s="482"/>
      <c r="L6" s="478"/>
      <c r="M6" s="478"/>
      <c r="N6" s="478"/>
      <c r="O6" s="481"/>
      <c r="P6" s="481"/>
      <c r="Q6" s="481"/>
      <c r="R6" s="481"/>
      <c r="S6" s="481"/>
      <c r="T6" s="481"/>
      <c r="U6" s="478"/>
      <c r="V6" s="756"/>
      <c r="W6" s="756"/>
      <c r="X6" s="756"/>
      <c r="Y6" s="756"/>
      <c r="Z6" s="756"/>
      <c r="AA6" s="756"/>
      <c r="AB6" s="992"/>
    </row>
    <row r="7" spans="7:41" s="524" customFormat="1" ht="22.5">
      <c r="G7" s="532"/>
      <c r="H7" s="532"/>
      <c r="I7" s="532"/>
      <c r="J7" s="530"/>
      <c r="K7" s="530"/>
      <c r="L7" s="525"/>
      <c r="M7" s="618" t="s">
        <v>503</v>
      </c>
      <c r="N7" s="667"/>
      <c r="O7" s="1253" t="str">
        <f>IF(NameOrPr_ch="",IF(NameOrPr="","",NameOrPr),NameOrPr_ch)</f>
        <v>Государственный комитет Республики Татарстан по тарифам</v>
      </c>
      <c r="P7" s="1254"/>
      <c r="Q7" s="1254"/>
      <c r="R7" s="1254"/>
      <c r="S7" s="1254"/>
      <c r="T7" s="1255"/>
      <c r="U7" s="670"/>
      <c r="V7"/>
      <c r="W7"/>
      <c r="X7"/>
      <c r="Y7"/>
      <c r="Z7"/>
      <c r="AA7"/>
      <c r="AB7"/>
      <c r="AE7" s="586"/>
      <c r="AF7" s="586"/>
      <c r="AG7" s="586"/>
      <c r="AH7" s="586"/>
      <c r="AI7" s="586"/>
      <c r="AJ7" s="586"/>
      <c r="AK7" s="586"/>
      <c r="AL7" s="586"/>
      <c r="AM7" s="586"/>
      <c r="AN7" s="586"/>
      <c r="AO7" s="586"/>
    </row>
    <row r="8" spans="7:41" s="492" customFormat="1" ht="18.75">
      <c r="G8" s="491"/>
      <c r="H8" s="491"/>
      <c r="L8" s="500"/>
      <c r="M8" s="618" t="s">
        <v>598</v>
      </c>
      <c r="N8" s="667"/>
      <c r="O8" s="1253" t="str">
        <f>IF(datePr_ch="",IF(datePr="","",datePr),datePr_ch)</f>
        <v>19.12.2018</v>
      </c>
      <c r="P8" s="1254"/>
      <c r="Q8" s="1254"/>
      <c r="R8" s="1254"/>
      <c r="S8" s="1254"/>
      <c r="T8" s="1255"/>
      <c r="U8" s="668"/>
      <c r="V8"/>
      <c r="W8"/>
      <c r="X8"/>
      <c r="Y8"/>
      <c r="Z8"/>
      <c r="AA8"/>
      <c r="AB8"/>
      <c r="AE8" s="506"/>
      <c r="AF8" s="506"/>
      <c r="AG8" s="506"/>
      <c r="AH8" s="506"/>
      <c r="AI8" s="506"/>
      <c r="AJ8" s="506"/>
      <c r="AK8" s="506"/>
      <c r="AL8" s="506"/>
      <c r="AM8" s="506"/>
      <c r="AN8" s="506"/>
      <c r="AO8" s="506"/>
    </row>
    <row r="9" spans="7:41" s="492" customFormat="1" ht="18.75">
      <c r="G9" s="491"/>
      <c r="H9" s="491"/>
      <c r="L9" s="553"/>
      <c r="M9" s="618" t="s">
        <v>597</v>
      </c>
      <c r="N9" s="667"/>
      <c r="O9" s="1253" t="str">
        <f>IF(numberPr_ch="",IF(numberPr="","",numberPr),numberPr_ch)</f>
        <v>5-103/тэ</v>
      </c>
      <c r="P9" s="1254"/>
      <c r="Q9" s="1254"/>
      <c r="R9" s="1254"/>
      <c r="S9" s="1254"/>
      <c r="T9" s="1255"/>
      <c r="U9" s="668"/>
      <c r="V9"/>
      <c r="W9"/>
      <c r="X9"/>
      <c r="Y9"/>
      <c r="Z9"/>
      <c r="AA9"/>
      <c r="AB9"/>
      <c r="AE9" s="506"/>
      <c r="AF9" s="506"/>
      <c r="AG9" s="506"/>
      <c r="AH9" s="506"/>
      <c r="AI9" s="506"/>
      <c r="AJ9" s="506"/>
      <c r="AK9" s="506"/>
      <c r="AL9" s="506"/>
      <c r="AM9" s="506"/>
      <c r="AN9" s="506"/>
      <c r="AO9" s="506"/>
    </row>
    <row r="10" spans="7:41" s="492" customFormat="1" ht="18.75">
      <c r="G10" s="491"/>
      <c r="H10" s="491"/>
      <c r="L10" s="553"/>
      <c r="M10" s="618" t="s">
        <v>502</v>
      </c>
      <c r="N10" s="667"/>
      <c r="O10" s="1253" t="str">
        <f>IF(IstPub_ch="",IF(IstPub="","",IstPub),IstPub_ch)</f>
        <v>Официальный сайт правовой информации Министерства юстиции РТ:  http//pravo.tatarstan.ru</v>
      </c>
      <c r="P10" s="1254"/>
      <c r="Q10" s="1254"/>
      <c r="R10" s="1254"/>
      <c r="S10" s="1254"/>
      <c r="T10" s="1255"/>
      <c r="U10" s="668"/>
      <c r="V10"/>
      <c r="W10"/>
      <c r="X10"/>
      <c r="Y10"/>
      <c r="Z10"/>
      <c r="AA10"/>
      <c r="AB10"/>
      <c r="AE10" s="506"/>
      <c r="AF10" s="506"/>
      <c r="AG10" s="506"/>
      <c r="AH10" s="506"/>
      <c r="AI10" s="506"/>
      <c r="AJ10" s="506"/>
      <c r="AK10" s="506"/>
      <c r="AL10" s="506"/>
      <c r="AM10" s="506"/>
      <c r="AN10" s="506"/>
      <c r="AO10" s="506"/>
    </row>
    <row r="11" spans="7:41" s="492" customFormat="1" ht="11.25" hidden="1">
      <c r="G11" s="491"/>
      <c r="H11" s="491"/>
      <c r="L11" s="1222"/>
      <c r="M11" s="1222"/>
      <c r="N11" s="489"/>
      <c r="O11" s="1257"/>
      <c r="P11" s="1257"/>
      <c r="Q11" s="1257"/>
      <c r="R11" s="1257"/>
      <c r="S11" s="1257"/>
      <c r="T11" s="1257"/>
      <c r="U11" s="504" t="s">
        <v>373</v>
      </c>
      <c r="V11" s="1257"/>
      <c r="W11" s="1257"/>
      <c r="X11" s="1257"/>
      <c r="Y11" s="1257"/>
      <c r="Z11" s="1257"/>
      <c r="AA11" s="1257"/>
      <c r="AB11" s="1012" t="s">
        <v>373</v>
      </c>
      <c r="AE11" s="506"/>
      <c r="AF11" s="506"/>
      <c r="AG11" s="506"/>
      <c r="AH11" s="506"/>
      <c r="AI11" s="506"/>
      <c r="AJ11" s="506"/>
      <c r="AK11" s="506"/>
      <c r="AL11" s="506"/>
      <c r="AM11" s="506"/>
      <c r="AN11" s="506"/>
      <c r="AO11" s="506"/>
    </row>
    <row r="12" spans="10:28" ht="14.25">
      <c r="J12" s="482"/>
      <c r="K12" s="482"/>
      <c r="L12" s="478"/>
      <c r="M12" s="478"/>
      <c r="N12" s="478"/>
      <c r="O12" s="1252"/>
      <c r="P12" s="1252"/>
      <c r="Q12" s="1252"/>
      <c r="R12" s="1252"/>
      <c r="S12" s="1252"/>
      <c r="T12" s="1252"/>
      <c r="U12" s="1252"/>
      <c r="V12" s="1252" t="s">
        <v>3339</v>
      </c>
      <c r="W12" s="1252"/>
      <c r="X12" s="1252"/>
      <c r="Y12" s="1252"/>
      <c r="Z12" s="1252"/>
      <c r="AA12" s="1252"/>
      <c r="AB12" s="1252"/>
    </row>
    <row r="13" spans="10:30" ht="14.25">
      <c r="J13" s="482"/>
      <c r="K13" s="482"/>
      <c r="L13" s="1159" t="s">
        <v>454</v>
      </c>
      <c r="M13" s="1159"/>
      <c r="N13" s="1159"/>
      <c r="O13" s="1159"/>
      <c r="P13" s="1159"/>
      <c r="Q13" s="1159"/>
      <c r="R13" s="1159"/>
      <c r="S13" s="1159"/>
      <c r="T13" s="1159"/>
      <c r="U13" s="1159"/>
      <c r="V13" s="1159"/>
      <c r="W13" s="1159"/>
      <c r="X13" s="1159"/>
      <c r="Y13" s="1159"/>
      <c r="Z13" s="1159"/>
      <c r="AA13" s="1159"/>
      <c r="AB13" s="1159"/>
      <c r="AC13" s="1159"/>
      <c r="AD13" s="1159" t="s">
        <v>455</v>
      </c>
    </row>
    <row r="14" spans="10:30" ht="14.25" customHeight="1">
      <c r="J14" s="482"/>
      <c r="K14" s="482"/>
      <c r="L14" s="1234" t="s">
        <v>92</v>
      </c>
      <c r="M14" s="1234" t="s">
        <v>641</v>
      </c>
      <c r="N14" s="522"/>
      <c r="O14" s="1235" t="s">
        <v>643</v>
      </c>
      <c r="P14" s="1236"/>
      <c r="Q14" s="1236"/>
      <c r="R14" s="1236"/>
      <c r="S14" s="1236"/>
      <c r="T14" s="1237"/>
      <c r="U14" s="1218" t="s">
        <v>341</v>
      </c>
      <c r="V14" s="1235" t="s">
        <v>643</v>
      </c>
      <c r="W14" s="1236"/>
      <c r="X14" s="1236"/>
      <c r="Y14" s="1236"/>
      <c r="Z14" s="1236"/>
      <c r="AA14" s="1237"/>
      <c r="AB14" s="1218" t="s">
        <v>341</v>
      </c>
      <c r="AC14" s="1231" t="s">
        <v>275</v>
      </c>
      <c r="AD14" s="1159"/>
    </row>
    <row r="15" spans="7:41" s="524" customFormat="1" ht="14.25" customHeight="1">
      <c r="G15" s="532"/>
      <c r="H15" s="532"/>
      <c r="I15" s="532"/>
      <c r="J15" s="530"/>
      <c r="K15" s="530"/>
      <c r="L15" s="1234"/>
      <c r="M15" s="1234"/>
      <c r="N15" s="522"/>
      <c r="O15" s="1240" t="s">
        <v>607</v>
      </c>
      <c r="P15" s="1238" t="s">
        <v>271</v>
      </c>
      <c r="Q15" s="1239"/>
      <c r="R15" s="1216" t="s">
        <v>656</v>
      </c>
      <c r="S15" s="1216"/>
      <c r="T15" s="1217"/>
      <c r="U15" s="1219"/>
      <c r="V15" s="1240" t="s">
        <v>607</v>
      </c>
      <c r="W15" s="1238" t="s">
        <v>271</v>
      </c>
      <c r="X15" s="1239"/>
      <c r="Y15" s="1216" t="s">
        <v>656</v>
      </c>
      <c r="Z15" s="1216"/>
      <c r="AA15" s="1217"/>
      <c r="AB15" s="1219"/>
      <c r="AC15" s="1232"/>
      <c r="AD15" s="1159"/>
      <c r="AE15" s="586"/>
      <c r="AF15" s="586"/>
      <c r="AG15" s="586"/>
      <c r="AH15" s="586"/>
      <c r="AI15" s="586"/>
      <c r="AJ15" s="586"/>
      <c r="AK15" s="586"/>
      <c r="AL15" s="586"/>
      <c r="AM15" s="586"/>
      <c r="AN15" s="586"/>
      <c r="AO15" s="586"/>
    </row>
    <row r="16" spans="10:30" ht="33.75">
      <c r="J16" s="482"/>
      <c r="K16" s="482"/>
      <c r="L16" s="1234"/>
      <c r="M16" s="1234"/>
      <c r="N16" s="521"/>
      <c r="O16" s="1241"/>
      <c r="P16" s="536" t="s">
        <v>767</v>
      </c>
      <c r="Q16" s="536" t="s">
        <v>768</v>
      </c>
      <c r="R16" s="537" t="s">
        <v>274</v>
      </c>
      <c r="S16" s="1229" t="s">
        <v>273</v>
      </c>
      <c r="T16" s="1230"/>
      <c r="U16" s="1220"/>
      <c r="V16" s="1241"/>
      <c r="W16" s="757" t="s">
        <v>767</v>
      </c>
      <c r="X16" s="757" t="s">
        <v>768</v>
      </c>
      <c r="Y16" s="1108" t="s">
        <v>274</v>
      </c>
      <c r="Z16" s="1229" t="s">
        <v>273</v>
      </c>
      <c r="AA16" s="1230"/>
      <c r="AB16" s="1220"/>
      <c r="AC16" s="1233"/>
      <c r="AD16" s="1159"/>
    </row>
    <row r="17" spans="10:30" ht="14.25">
      <c r="J17" s="482"/>
      <c r="K17" s="490">
        <v>1</v>
      </c>
      <c r="L17" s="479" t="s">
        <v>93</v>
      </c>
      <c r="M17" s="479" t="s">
        <v>49</v>
      </c>
      <c r="N17" s="497" t="s">
        <v>49</v>
      </c>
      <c r="O17" s="488">
        <f ca="1">OFFSET(O17,0,-1)+1</f>
        <v>3</v>
      </c>
      <c r="P17" s="488">
        <f ca="1">OFFSET(P17,0,-1)+1</f>
        <v>4</v>
      </c>
      <c r="Q17" s="488">
        <f ca="1">OFFSET(Q17,0,-1)+1</f>
        <v>5</v>
      </c>
      <c r="R17" s="488">
        <f ca="1">OFFSET(R17,0,-1)+1</f>
        <v>6</v>
      </c>
      <c r="S17" s="1223">
        <f ca="1">OFFSET(S17,0,-1)+1</f>
        <v>7</v>
      </c>
      <c r="T17" s="1223"/>
      <c r="U17" s="488">
        <f ca="1">OFFSET(U17,0,-2)+1</f>
        <v>8</v>
      </c>
      <c r="V17" s="1109">
        <f ca="1">OFFSET(V17,0,-1)+1</f>
        <v>9</v>
      </c>
      <c r="W17" s="1109">
        <f ca="1">OFFSET(W17,0,-1)+1</f>
        <v>10</v>
      </c>
      <c r="X17" s="1109">
        <f ca="1">OFFSET(X17,0,-1)+1</f>
        <v>11</v>
      </c>
      <c r="Y17" s="1109">
        <f ca="1">OFFSET(Y17,0,-1)+1</f>
        <v>12</v>
      </c>
      <c r="Z17" s="1223">
        <f ca="1">OFFSET(Z17,0,-1)+1</f>
        <v>13</v>
      </c>
      <c r="AA17" s="1223"/>
      <c r="AB17" s="1109">
        <f ca="1">OFFSET(AB17,0,-2)+1</f>
        <v>14</v>
      </c>
      <c r="AC17" s="496">
        <f ca="1">OFFSET(AC17,0,-1)</f>
        <v>14</v>
      </c>
      <c r="AD17" s="488">
        <f ca="1">OFFSET(AD17,0,-1)+1</f>
        <v>15</v>
      </c>
    </row>
    <row r="18" spans="1:30" ht="22.5">
      <c r="A18" s="1207">
        <v>1</v>
      </c>
      <c r="B18" s="941"/>
      <c r="C18" s="941"/>
      <c r="D18" s="941"/>
      <c r="E18" s="942"/>
      <c r="F18" s="943"/>
      <c r="G18" s="943"/>
      <c r="H18" s="943"/>
      <c r="I18" s="944"/>
      <c r="J18" s="939"/>
      <c r="K18" s="946"/>
      <c r="L18" s="594">
        <f>mergeValue(A18)</f>
        <v>1</v>
      </c>
      <c r="M18" s="642" t="s">
        <v>20</v>
      </c>
      <c r="N18" s="581"/>
      <c r="O18" s="1248" t="str">
        <f>IF('Перечень тарифов'!J21="","",""&amp;'Перечень тарифов'!J21&amp;"")</f>
        <v>Тариф на услуги по передаче тепловой энергии</v>
      </c>
      <c r="P18" s="1248"/>
      <c r="Q18" s="1248"/>
      <c r="R18" s="1248"/>
      <c r="S18" s="1248"/>
      <c r="T18" s="1248"/>
      <c r="U18" s="1248"/>
      <c r="V18" s="1248"/>
      <c r="W18" s="1248"/>
      <c r="X18" s="1248"/>
      <c r="Y18" s="1248"/>
      <c r="Z18" s="1248"/>
      <c r="AA18" s="1248"/>
      <c r="AB18" s="1248"/>
      <c r="AC18" s="1248"/>
      <c r="AD18" s="631" t="s">
        <v>660</v>
      </c>
    </row>
    <row r="19" spans="1:30" ht="14.25" hidden="1">
      <c r="A19" s="1207"/>
      <c r="B19" s="1207">
        <v>1</v>
      </c>
      <c r="C19" s="941"/>
      <c r="D19" s="941"/>
      <c r="E19" s="943"/>
      <c r="F19" s="943"/>
      <c r="G19" s="943"/>
      <c r="H19" s="943"/>
      <c r="I19" s="938"/>
      <c r="J19" s="937"/>
      <c r="K19" s="940"/>
      <c r="L19" s="594" t="str">
        <f>mergeValue(A19)&amp;"."&amp;mergeValue(B19)</f>
        <v>1.1</v>
      </c>
      <c r="M19" s="547"/>
      <c r="N19" s="581"/>
      <c r="O19" s="1248"/>
      <c r="P19" s="1248"/>
      <c r="Q19" s="1248"/>
      <c r="R19" s="1248"/>
      <c r="S19" s="1248"/>
      <c r="T19" s="1248"/>
      <c r="U19" s="1248"/>
      <c r="V19" s="1248"/>
      <c r="W19" s="1248"/>
      <c r="X19" s="1248"/>
      <c r="Y19" s="1248"/>
      <c r="Z19" s="1248"/>
      <c r="AA19" s="1248"/>
      <c r="AB19" s="1248"/>
      <c r="AC19" s="1248"/>
      <c r="AD19" s="631"/>
    </row>
    <row r="20" spans="1:30" ht="14.25" hidden="1">
      <c r="A20" s="1207"/>
      <c r="B20" s="1207"/>
      <c r="C20" s="1207">
        <v>1</v>
      </c>
      <c r="D20" s="941"/>
      <c r="E20" s="943"/>
      <c r="F20" s="943"/>
      <c r="G20" s="943"/>
      <c r="H20" s="943"/>
      <c r="I20" s="945"/>
      <c r="J20" s="937"/>
      <c r="K20" s="940"/>
      <c r="L20" s="594" t="str">
        <f>mergeValue(A20)&amp;"."&amp;mergeValue(B20)&amp;"."&amp;mergeValue(C20)</f>
        <v>1.1.1</v>
      </c>
      <c r="M20" s="548"/>
      <c r="N20" s="581"/>
      <c r="O20" s="1248"/>
      <c r="P20" s="1248"/>
      <c r="Q20" s="1248"/>
      <c r="R20" s="1248"/>
      <c r="S20" s="1248"/>
      <c r="T20" s="1248"/>
      <c r="U20" s="1248"/>
      <c r="V20" s="1248"/>
      <c r="W20" s="1248"/>
      <c r="X20" s="1248"/>
      <c r="Y20" s="1248"/>
      <c r="Z20" s="1248"/>
      <c r="AA20" s="1248"/>
      <c r="AB20" s="1248"/>
      <c r="AC20" s="1248"/>
      <c r="AD20" s="631"/>
    </row>
    <row r="21" spans="1:30" ht="14.25" hidden="1">
      <c r="A21" s="1207"/>
      <c r="B21" s="1207"/>
      <c r="C21" s="1207"/>
      <c r="D21" s="1207">
        <v>1</v>
      </c>
      <c r="E21" s="943"/>
      <c r="F21" s="943"/>
      <c r="G21" s="943"/>
      <c r="H21" s="943"/>
      <c r="I21" s="945"/>
      <c r="J21" s="937"/>
      <c r="K21" s="940"/>
      <c r="L21" s="594" t="str">
        <f>mergeValue(A21)&amp;"."&amp;mergeValue(B21)&amp;"."&amp;mergeValue(C21)&amp;"."&amp;mergeValue(D21)</f>
        <v>1.1.1.1</v>
      </c>
      <c r="M21" s="549"/>
      <c r="N21" s="581"/>
      <c r="O21" s="1248"/>
      <c r="P21" s="1248"/>
      <c r="Q21" s="1248"/>
      <c r="R21" s="1248"/>
      <c r="S21" s="1248"/>
      <c r="T21" s="1248"/>
      <c r="U21" s="1248"/>
      <c r="V21" s="1248"/>
      <c r="W21" s="1248"/>
      <c r="X21" s="1248"/>
      <c r="Y21" s="1248"/>
      <c r="Z21" s="1248"/>
      <c r="AA21" s="1248"/>
      <c r="AB21" s="1248"/>
      <c r="AC21" s="1248"/>
      <c r="AD21" s="631"/>
    </row>
    <row r="22" spans="1:30" ht="11.25" customHeight="1" hidden="1">
      <c r="A22" s="1207"/>
      <c r="B22" s="1207"/>
      <c r="C22" s="1207"/>
      <c r="D22" s="1207"/>
      <c r="E22" s="1207">
        <v>1</v>
      </c>
      <c r="F22" s="943"/>
      <c r="G22" s="943"/>
      <c r="H22" s="941">
        <v>1</v>
      </c>
      <c r="I22" s="1207">
        <v>1</v>
      </c>
      <c r="J22" s="943"/>
      <c r="K22" s="948"/>
      <c r="L22" s="594"/>
      <c r="M22" s="555"/>
      <c r="N22" s="582"/>
      <c r="O22" s="632"/>
      <c r="P22" s="632"/>
      <c r="Q22" s="632"/>
      <c r="R22" s="632"/>
      <c r="S22" s="632"/>
      <c r="T22" s="632"/>
      <c r="U22" s="632"/>
      <c r="V22" s="1111"/>
      <c r="W22" s="1111"/>
      <c r="X22" s="1111"/>
      <c r="Y22" s="1111"/>
      <c r="Z22" s="1111"/>
      <c r="AA22" s="1111"/>
      <c r="AB22" s="1111"/>
      <c r="AC22" s="509"/>
      <c r="AD22" s="560"/>
    </row>
    <row r="23" spans="1:34" ht="96" customHeight="1">
      <c r="A23" s="1207"/>
      <c r="B23" s="1207"/>
      <c r="C23" s="1207"/>
      <c r="D23" s="1207"/>
      <c r="E23" s="1207"/>
      <c r="F23" s="1207">
        <v>1</v>
      </c>
      <c r="G23" s="941"/>
      <c r="H23" s="941"/>
      <c r="I23" s="1207"/>
      <c r="J23" s="1207">
        <v>1</v>
      </c>
      <c r="K23" s="949"/>
      <c r="L23" s="594" t="str">
        <f>mergeValue(A23)&amp;"."&amp;mergeValue(B23)&amp;"."&amp;mergeValue(C23)&amp;"."&amp;mergeValue(D23)&amp;"."&amp;mergeValue(F23)</f>
        <v>1.1.1.1.1</v>
      </c>
      <c r="M23" s="556" t="s">
        <v>10</v>
      </c>
      <c r="N23" s="582"/>
      <c r="O23" s="1210" t="s">
        <v>304</v>
      </c>
      <c r="P23" s="1211"/>
      <c r="Q23" s="1211"/>
      <c r="R23" s="1211"/>
      <c r="S23" s="1211"/>
      <c r="T23" s="1211"/>
      <c r="U23" s="1211"/>
      <c r="V23" s="1211"/>
      <c r="W23" s="1211"/>
      <c r="X23" s="1211"/>
      <c r="Y23" s="1211"/>
      <c r="Z23" s="1211"/>
      <c r="AA23" s="1211"/>
      <c r="AB23" s="1211"/>
      <c r="AC23" s="1212"/>
      <c r="AD23" s="631" t="s">
        <v>637</v>
      </c>
      <c r="AF23" s="505" t="str">
        <f>strCheckUnique(AG23:AG26)</f>
        <v/>
      </c>
      <c r="AH23" s="505"/>
    </row>
    <row r="24" spans="1:36" ht="33.75">
      <c r="A24" s="1207"/>
      <c r="B24" s="1207"/>
      <c r="C24" s="1207"/>
      <c r="D24" s="1207"/>
      <c r="E24" s="1207"/>
      <c r="F24" s="1207"/>
      <c r="G24" s="941">
        <v>1</v>
      </c>
      <c r="H24" s="941"/>
      <c r="I24" s="1207"/>
      <c r="J24" s="1207"/>
      <c r="K24" s="949">
        <v>1</v>
      </c>
      <c r="L24" s="594" t="str">
        <f>mergeValue(A24)&amp;"."&amp;mergeValue(B24)&amp;"."&amp;mergeValue(C24)&amp;"."&amp;mergeValue(D24)&amp;"."&amp;mergeValue(F24)&amp;"."&amp;mergeValue(G24)</f>
        <v>1.1.1.1.1.1</v>
      </c>
      <c r="M24" s="1070" t="s">
        <v>651</v>
      </c>
      <c r="N24" s="587"/>
      <c r="O24" s="684">
        <v>770.05</v>
      </c>
      <c r="P24" s="563"/>
      <c r="Q24" s="1095"/>
      <c r="R24" s="1249" t="s">
        <v>2671</v>
      </c>
      <c r="S24" s="1214" t="s">
        <v>84</v>
      </c>
      <c r="T24" s="1249" t="s">
        <v>3342</v>
      </c>
      <c r="U24" s="1214" t="s">
        <v>84</v>
      </c>
      <c r="V24" s="684">
        <v>823.39</v>
      </c>
      <c r="W24" s="764"/>
      <c r="X24" s="1095"/>
      <c r="Y24" s="1249" t="s">
        <v>3346</v>
      </c>
      <c r="Z24" s="1214" t="s">
        <v>84</v>
      </c>
      <c r="AA24" s="1249" t="s">
        <v>2672</v>
      </c>
      <c r="AB24" s="1214" t="s">
        <v>85</v>
      </c>
      <c r="AC24" s="579"/>
      <c r="AD24" s="1224" t="s">
        <v>661</v>
      </c>
      <c r="AE24" s="501" t="str">
        <f>strCheckDate(O25:AC25)</f>
        <v/>
      </c>
      <c r="AF24" s="505"/>
      <c r="AG24" s="505" t="str">
        <f>IF(M24="","",M24)</f>
        <v>горячая вода в системе централизованного теплоснабжения на отопление</v>
      </c>
      <c r="AH24" s="505"/>
      <c r="AI24" s="505"/>
      <c r="AJ24" s="505"/>
    </row>
    <row r="25" spans="1:30" ht="11.25" customHeight="1" hidden="1">
      <c r="A25" s="1207"/>
      <c r="B25" s="1207"/>
      <c r="C25" s="1207"/>
      <c r="D25" s="1207"/>
      <c r="E25" s="1207"/>
      <c r="F25" s="1207"/>
      <c r="G25" s="941"/>
      <c r="H25" s="941"/>
      <c r="I25" s="1207"/>
      <c r="J25" s="1207"/>
      <c r="K25" s="949"/>
      <c r="L25" s="601"/>
      <c r="M25" s="647"/>
      <c r="N25" s="587"/>
      <c r="O25" s="563"/>
      <c r="P25" s="563"/>
      <c r="Q25" s="585" t="str">
        <f>R24&amp;"-"&amp;T24</f>
        <v>01.01.2019-30.06.2019</v>
      </c>
      <c r="R25" s="1213"/>
      <c r="S25" s="1214"/>
      <c r="T25" s="1213"/>
      <c r="U25" s="1214"/>
      <c r="V25" s="764"/>
      <c r="W25" s="764"/>
      <c r="X25" s="770" t="str">
        <f>Y24&amp;"-"&amp;AA24</f>
        <v>01.07.2019-31.12.2019</v>
      </c>
      <c r="Y25" s="1213"/>
      <c r="Z25" s="1214"/>
      <c r="AA25" s="1213"/>
      <c r="AB25" s="1214"/>
      <c r="AC25" s="579"/>
      <c r="AD25" s="1225"/>
    </row>
    <row r="26" spans="1:41" s="476" customFormat="1" ht="15" customHeight="1">
      <c r="A26" s="1207"/>
      <c r="B26" s="1207"/>
      <c r="C26" s="1207"/>
      <c r="D26" s="1207"/>
      <c r="E26" s="1207"/>
      <c r="F26" s="1207"/>
      <c r="G26" s="943"/>
      <c r="H26" s="941"/>
      <c r="I26" s="1207"/>
      <c r="J26" s="1207"/>
      <c r="K26" s="948"/>
      <c r="L26" s="539"/>
      <c r="M26" s="557" t="s">
        <v>25</v>
      </c>
      <c r="N26" s="552"/>
      <c r="O26" s="546"/>
      <c r="P26" s="546"/>
      <c r="Q26" s="546"/>
      <c r="R26" s="574"/>
      <c r="S26" s="565"/>
      <c r="T26" s="564"/>
      <c r="U26" s="552"/>
      <c r="V26" s="758"/>
      <c r="W26" s="758"/>
      <c r="X26" s="758"/>
      <c r="Y26" s="767"/>
      <c r="Z26" s="1007"/>
      <c r="AA26" s="1006"/>
      <c r="AB26" s="1002"/>
      <c r="AC26" s="561"/>
      <c r="AD26" s="1226"/>
      <c r="AE26" s="502"/>
      <c r="AF26" s="502"/>
      <c r="AG26" s="502"/>
      <c r="AH26" s="502"/>
      <c r="AI26" s="502"/>
      <c r="AJ26" s="502"/>
      <c r="AK26" s="502"/>
      <c r="AL26" s="502"/>
      <c r="AM26" s="502"/>
      <c r="AN26" s="502"/>
      <c r="AO26" s="502"/>
    </row>
    <row r="27" spans="1:41" s="476" customFormat="1" ht="15" customHeight="1">
      <c r="A27" s="1207"/>
      <c r="B27" s="1207"/>
      <c r="C27" s="1207"/>
      <c r="D27" s="1207"/>
      <c r="E27" s="1207"/>
      <c r="F27" s="943"/>
      <c r="G27" s="943"/>
      <c r="H27" s="941"/>
      <c r="I27" s="1207"/>
      <c r="J27" s="943"/>
      <c r="K27" s="948"/>
      <c r="L27" s="539"/>
      <c r="M27" s="552" t="s">
        <v>11</v>
      </c>
      <c r="N27" s="551"/>
      <c r="O27" s="546"/>
      <c r="P27" s="546"/>
      <c r="Q27" s="546"/>
      <c r="R27" s="574"/>
      <c r="S27" s="565"/>
      <c r="T27" s="564"/>
      <c r="U27" s="551"/>
      <c r="V27" s="758"/>
      <c r="W27" s="758"/>
      <c r="X27" s="758"/>
      <c r="Y27" s="767"/>
      <c r="Z27" s="1007"/>
      <c r="AA27" s="1006"/>
      <c r="AB27" s="1041"/>
      <c r="AC27" s="565"/>
      <c r="AD27" s="561"/>
      <c r="AE27" s="502"/>
      <c r="AF27" s="502"/>
      <c r="AG27" s="502"/>
      <c r="AH27" s="502"/>
      <c r="AI27" s="502"/>
      <c r="AJ27" s="502"/>
      <c r="AK27" s="502"/>
      <c r="AL27" s="502"/>
      <c r="AM27" s="502"/>
      <c r="AN27" s="502"/>
      <c r="AO27" s="502"/>
    </row>
    <row r="28" spans="1:41" s="476" customFormat="1" ht="0.2" customHeight="1">
      <c r="A28" s="1207"/>
      <c r="B28" s="1207"/>
      <c r="C28" s="1207"/>
      <c r="D28" s="1207"/>
      <c r="E28" s="947"/>
      <c r="F28" s="943"/>
      <c r="G28" s="943"/>
      <c r="H28" s="943"/>
      <c r="I28" s="939"/>
      <c r="J28" s="936"/>
      <c r="K28" s="946"/>
      <c r="L28" s="539"/>
      <c r="M28" s="552"/>
      <c r="N28" s="550"/>
      <c r="O28" s="546"/>
      <c r="P28" s="546"/>
      <c r="Q28" s="546"/>
      <c r="R28" s="574"/>
      <c r="S28" s="565"/>
      <c r="T28" s="564"/>
      <c r="U28" s="550"/>
      <c r="V28" s="758"/>
      <c r="W28" s="758"/>
      <c r="X28" s="758"/>
      <c r="Y28" s="767"/>
      <c r="Z28" s="1007"/>
      <c r="AA28" s="1006"/>
      <c r="AB28" s="1000"/>
      <c r="AC28" s="565"/>
      <c r="AD28" s="561"/>
      <c r="AE28" s="502"/>
      <c r="AF28" s="502"/>
      <c r="AG28" s="502"/>
      <c r="AH28" s="502"/>
      <c r="AI28" s="502"/>
      <c r="AJ28" s="502"/>
      <c r="AK28" s="502"/>
      <c r="AL28" s="502"/>
      <c r="AM28" s="502"/>
      <c r="AN28" s="502"/>
      <c r="AO28" s="502"/>
    </row>
    <row r="29" spans="12:28" ht="3" customHeight="1">
      <c r="L29" s="486"/>
      <c r="M29" s="486"/>
      <c r="N29" s="486"/>
      <c r="O29" s="486"/>
      <c r="P29" s="486"/>
      <c r="Q29" s="486"/>
      <c r="R29" s="486"/>
      <c r="S29" s="486"/>
      <c r="T29" s="486"/>
      <c r="U29" s="486"/>
      <c r="V29" s="486"/>
      <c r="W29" s="486"/>
      <c r="X29" s="486"/>
      <c r="Y29" s="486"/>
      <c r="Z29" s="486"/>
      <c r="AA29" s="486"/>
      <c r="AB29" s="486"/>
    </row>
    <row r="30" spans="12:30" ht="123.75" customHeight="1">
      <c r="L30" s="1">
        <v>1</v>
      </c>
      <c r="M30" s="1200" t="s">
        <v>662</v>
      </c>
      <c r="N30" s="1200"/>
      <c r="O30" s="1200"/>
      <c r="P30" s="1200"/>
      <c r="Q30" s="1200"/>
      <c r="R30" s="1200"/>
      <c r="S30" s="1200"/>
      <c r="T30" s="1200"/>
      <c r="U30" s="1200"/>
      <c r="V30" s="1200"/>
      <c r="W30" s="1200"/>
      <c r="X30" s="1200"/>
      <c r="Y30" s="1200"/>
      <c r="Z30" s="1200"/>
      <c r="AA30" s="1200"/>
      <c r="AB30" s="1200"/>
      <c r="AC30" s="1200"/>
      <c r="AD30" s="1200"/>
    </row>
  </sheetData>
  <sheetProtection password="FA9C" sheet="1" objects="1" scenarios="1" formatColumns="0" formatRows="0"/>
  <mergeCells count="52">
    <mergeCell ref="V15:V16"/>
    <mergeCell ref="W15:X15"/>
    <mergeCell ref="Y15:AA15"/>
    <mergeCell ref="Z16:AA16"/>
    <mergeCell ref="M30:AD30"/>
    <mergeCell ref="AD24:AD26"/>
    <mergeCell ref="L13:AC13"/>
    <mergeCell ref="L14:L16"/>
    <mergeCell ref="M14:M16"/>
    <mergeCell ref="O14:T14"/>
    <mergeCell ref="U14:U16"/>
    <mergeCell ref="AC14:AC16"/>
    <mergeCell ref="O15:O16"/>
    <mergeCell ref="P15:Q15"/>
    <mergeCell ref="R15:T15"/>
    <mergeCell ref="S17:T17"/>
    <mergeCell ref="AD13:AD16"/>
    <mergeCell ref="Z17:AA17"/>
    <mergeCell ref="Y24:Y25"/>
    <mergeCell ref="V14:AA14"/>
    <mergeCell ref="O23:AC23"/>
    <mergeCell ref="R24:R25"/>
    <mergeCell ref="Z24:Z25"/>
    <mergeCell ref="L5:T5"/>
    <mergeCell ref="O9:T9"/>
    <mergeCell ref="O10:T10"/>
    <mergeCell ref="O7:T7"/>
    <mergeCell ref="O8:T8"/>
    <mergeCell ref="L11:M11"/>
    <mergeCell ref="O11:T11"/>
    <mergeCell ref="O12:U12"/>
    <mergeCell ref="S16:T16"/>
    <mergeCell ref="S24:S25"/>
    <mergeCell ref="V11:AA11"/>
    <mergeCell ref="V12:AB12"/>
    <mergeCell ref="AB14:AB16"/>
    <mergeCell ref="AA24:AA25"/>
    <mergeCell ref="AB24:AB25"/>
    <mergeCell ref="A18:A28"/>
    <mergeCell ref="O18:AC18"/>
    <mergeCell ref="B19:B28"/>
    <mergeCell ref="O19:AC19"/>
    <mergeCell ref="C20:C28"/>
    <mergeCell ref="T24:T25"/>
    <mergeCell ref="U24:U25"/>
    <mergeCell ref="O20:AC20"/>
    <mergeCell ref="D21:D28"/>
    <mergeCell ref="O21:AC21"/>
    <mergeCell ref="E22:E27"/>
    <mergeCell ref="I22:I27"/>
    <mergeCell ref="F23:F26"/>
    <mergeCell ref="J23:J26"/>
  </mergeCells>
  <dataValidations count="16">
    <dataValidation allowBlank="1" prompt="Для выбора выполните двойной щелчок левой клавиши мыши по соответствующей ячейке." sqref="L26:AC28 WWA983062:WWL983068 JO26:JZ28 TK26:TV28 ADG26:ADR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D27:AD28 L983062:AD983068 L917526:AD917532 L851990:AD851996 L786454:AD786460 L720918:AD720924 L655382:AD655388 L589846:AD589852 L524310:AD524316 L458774:AD458780 L393238:AD393244 L327702:AD327708 L262166:AD262172 L196630:AD196636 L131094:AD131100"/>
    <dataValidation allowBlank="1" prompt="Для выбора выполните двойной щелчок левой клавиши мыши по соответствующей ячейке." sqref="L65558:AD65564"/>
    <dataValidation type="list" allowBlank="1" showInputMessage="1" prompt="Выберите значение из списка" errorTitle="Ошибка" error="Выберите значение из списка" sqref="JR23 WWD983059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formula1>kind_of_cons</formula1>
    </dataValidation>
    <dataValidation type="list" allowBlank="1" showInputMessage="1" prompt="Выберите значение из списка" errorTitle="Ошибка" error="Выберите значение из списка" sqref="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JZ18:JZ24 WWL983054:WWL983060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TV18:TV24">
      <formula1>900</formula1>
    </dataValidation>
    <dataValidation type="list" allowBlank="1" showInputMessage="1" showErrorMessage="1" errorTitle="Ошибка" error="Выберите значение из списка" sqref="M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JP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WWI983060:WWI983061 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dataValidation allowBlank="1" showInputMessage="1" showErrorMessage="1" prompt="Для выбора выполните двойной щелчок левой клавиши мыши по соответствующей ячейке." sqref="S24:S25 JX24 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dataValidation allowBlank="1" showInputMessage="1" showErrorMessage="1" prompt="Для выбора выполните двойной щелчок левой клавиши мыши по соответствующей ячейке." sqref="WWJ983060 U131092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196628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262164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327700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393236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458772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524308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589844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655380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720916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786452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U851988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9175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U983060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U24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H24:WWH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U65556"/>
    <dataValidation allowBlank="1" showInputMessage="1" showErrorMessage="1" prompt="Для выбора выполните двойной щелчок левой клавиши мыши по соответствующей ячейке." sqref="Z65556:Z65557 Z131092:Z131093 Z196628:Z196629 Z262164:Z262165 Z327700:Z327701 Z393236:Z393237 Z458772:Z458773 Z524308:Z524309 Z589844:Z589845 Z655380:Z655381 Z720916:Z720917 Z786452:Z786453 Z851988:Z851989 Z917524:Z917525 Z983060:Z983061 AB131092 AB196628 AB262164 AB327700 AB393236 AB458772 AB524308 AB589844 AB655380 AB720916 AB786452 AB851988 AB917524 AB983060 AB65556 AB24 Z24:Z25"/>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promptTitle="checkPeriodRange" sqref="X983061 X65557 X131093 X196629 X262165 X327701 X393237 X458773 X524309 X589845 X655381 X720917 X786453 X851989 X917525 X25"/>
    <dataValidation type="list" allowBlank="1" showInputMessage="1" showErrorMessage="1" prompt="Выберите значение из списка" errorTitle="Ошибка" error="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-0999999999999999000000000</formula1>
      <formula2>9.99999999999999E+23</formula2>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92a7ba0-6c8a-46fb-a859-7ca092ff63e4}">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2" hidden="1" customWidth="1"/>
    <col min="2" max="4" width="3.71428571428571" style="586" hidden="1" customWidth="1"/>
    <col min="5" max="5" width="3.71428571428571" style="531" customWidth="1"/>
    <col min="6" max="6" width="9.71428571428571" style="524" customWidth="1"/>
    <col min="7" max="7" width="37.7142857142857" style="524" customWidth="1"/>
    <col min="8" max="8" width="66.8571428571429" style="524" customWidth="1"/>
    <col min="9" max="9" width="115.714285714286" style="524" customWidth="1"/>
    <col min="10" max="11" width="10.5714285714286" style="586"/>
    <col min="12" max="12" width="11.1428571428571" style="586" customWidth="1"/>
    <col min="13" max="20" width="10.5714285714286" style="586"/>
    <col min="21" max="16384" width="10.5714285714286" style="524"/>
  </cols>
  <sheetData>
    <row r="1" spans="1:1" ht="3" customHeight="1">
      <c r="A1" s="592" t="s">
        <v>183</v>
      </c>
    </row>
    <row r="2" spans="6:9" ht="22.5">
      <c r="F2" s="1201" t="s">
        <v>492</v>
      </c>
      <c r="G2" s="1202"/>
      <c r="H2" s="1203"/>
      <c r="I2" s="641"/>
    </row>
    <row r="3"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"2."&amp;mergeValue(A8)</f>
        <v>2.1</v>
      </c>
      <c r="G8" s="633" t="s">
        <v>495</v>
      </c>
      <c r="H8" s="605"/>
      <c r="I8" s="582" t="s">
        <v>592</v>
      </c>
      <c r="J8" s="616"/>
      <c r="K8" s="591"/>
      <c r="L8" s="591"/>
      <c r="M8" s="591"/>
      <c r="N8" s="591"/>
      <c r="O8" s="591"/>
      <c r="P8" s="591"/>
      <c r="Q8" s="591"/>
      <c r="R8" s="591"/>
      <c r="S8" s="591"/>
      <c r="T8" s="591"/>
    </row>
    <row r="9" spans="1:20" s="571" customFormat="1" ht="22.5">
      <c r="A9" s="1205"/>
      <c r="B9" s="591"/>
      <c r="C9" s="591"/>
      <c r="D9" s="591"/>
      <c r="F9" s="617" t="str">
        <f>"3."&amp;mergeValue(A9)</f>
        <v>3.1</v>
      </c>
      <c r="G9" s="633" t="s">
        <v>496</v>
      </c>
      <c r="H9" s="605"/>
      <c r="I9" s="582" t="s">
        <v>590</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"4."&amp;mergeValue(A11)&amp;"."&amp;mergeValue(B11)</f>
        <v>4.1.1</v>
      </c>
      <c r="G11" s="612" t="s">
        <v>594</v>
      </c>
      <c r="H11" s="605" t="str">
        <f>IF(region_name="","",region_name)</f>
        <v>Республика Татарстан</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"4."&amp;mergeValue(A13)&amp;"."&amp;mergeValue(B13)&amp;"."&amp;mergeValue(C13)&amp;"."&amp;mergeValue(D13)</f>
        <v>4.1.1.1.1</v>
      </c>
      <c r="G13" s="634" t="s">
        <v>499</v>
      </c>
      <c r="H13" s="605"/>
      <c r="I13" s="1206" t="s">
        <v>593</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595</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fe8165d-9fdd-4b56-a5ed-3b3a92b3c121}">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501" hidden="1" customWidth="1"/>
    <col min="7" max="8" width="9.14285714285714" style="507" hidden="1" customWidth="1"/>
    <col min="9" max="9" width="3.71428571428571" style="484" customWidth="1"/>
    <col min="10" max="11" width="3.71428571428571" style="483" customWidth="1"/>
    <col min="12" max="12" width="12.7142857142857" style="477" customWidth="1"/>
    <col min="13" max="13" width="44.7142857142857" style="477" customWidth="1"/>
    <col min="14" max="14" width="2" style="477" hidden="1" customWidth="1"/>
    <col min="15" max="17" width="23.7142857142857" style="477" hidden="1" customWidth="1"/>
    <col min="18" max="18" width="11.7142857142857" style="477" customWidth="1"/>
    <col min="19" max="19" width="3.71428571428571" style="477" customWidth="1"/>
    <col min="20" max="20" width="11.7142857142857" style="477" customWidth="1"/>
    <col min="21" max="21" width="8.57142857142857" style="477" hidden="1" customWidth="1"/>
    <col min="22" max="22" width="4.71428571428571" style="477" customWidth="1"/>
    <col min="23" max="23" width="115.714285714286" style="477" customWidth="1"/>
    <col min="24" max="34" width="10.5714285714286" style="501"/>
    <col min="35" max="256" width="10.5714285714286" style="477"/>
    <col min="257" max="264" width="0" style="477" hidden="1" customWidth="1"/>
    <col min="265" max="267" width="3.71428571428571" style="477" customWidth="1"/>
    <col min="268" max="268" width="12.7142857142857" style="477" customWidth="1"/>
    <col min="269" max="269" width="47.4285714285714" style="477" customWidth="1"/>
    <col min="270" max="273" width="0" style="477" hidden="1" customWidth="1"/>
    <col min="274" max="274" width="11.7142857142857" style="477" customWidth="1"/>
    <col min="275" max="275" width="6.42857142857143" style="477" customWidth="1"/>
    <col min="276" max="276" width="11.7142857142857" style="477" customWidth="1"/>
    <col min="277" max="277" width="0" style="477" hidden="1" customWidth="1"/>
    <col min="278" max="278" width="3.71428571428571" style="477" customWidth="1"/>
    <col min="279" max="279" width="11.1428571428571" style="477" customWidth="1"/>
    <col min="280" max="512" width="10.5714285714286" style="477"/>
    <col min="513" max="520" width="0" style="477" hidden="1" customWidth="1"/>
    <col min="521" max="523" width="3.71428571428571" style="477" customWidth="1"/>
    <col min="524" max="524" width="12.7142857142857" style="477" customWidth="1"/>
    <col min="525" max="525" width="47.4285714285714" style="477" customWidth="1"/>
    <col min="526" max="529" width="0" style="477" hidden="1" customWidth="1"/>
    <col min="530" max="530" width="11.7142857142857" style="477" customWidth="1"/>
    <col min="531" max="531" width="6.42857142857143" style="477" customWidth="1"/>
    <col min="532" max="532" width="11.7142857142857" style="477" customWidth="1"/>
    <col min="533" max="533" width="0" style="477" hidden="1" customWidth="1"/>
    <col min="534" max="534" width="3.71428571428571" style="477" customWidth="1"/>
    <col min="535" max="535" width="11.1428571428571" style="477" customWidth="1"/>
    <col min="536" max="768" width="10.5714285714286" style="477"/>
    <col min="769" max="776" width="0" style="477" hidden="1" customWidth="1"/>
    <col min="777" max="779" width="3.71428571428571" style="477" customWidth="1"/>
    <col min="780" max="780" width="12.7142857142857" style="477" customWidth="1"/>
    <col min="781" max="781" width="47.4285714285714" style="477" customWidth="1"/>
    <col min="782" max="785" width="0" style="477" hidden="1" customWidth="1"/>
    <col min="786" max="786" width="11.7142857142857" style="477" customWidth="1"/>
    <col min="787" max="787" width="6.42857142857143" style="477" customWidth="1"/>
    <col min="788" max="788" width="11.7142857142857" style="477" customWidth="1"/>
    <col min="789" max="789" width="0" style="477" hidden="1" customWidth="1"/>
    <col min="790" max="790" width="3.71428571428571" style="477" customWidth="1"/>
    <col min="791" max="791" width="11.1428571428571" style="477" customWidth="1"/>
    <col min="792" max="1024" width="10.5714285714286" style="477"/>
    <col min="1025" max="1032" width="0" style="477" hidden="1" customWidth="1"/>
    <col min="1033" max="1035" width="3.71428571428571" style="477" customWidth="1"/>
    <col min="1036" max="1036" width="12.7142857142857" style="477" customWidth="1"/>
    <col min="1037" max="1037" width="47.4285714285714" style="477" customWidth="1"/>
    <col min="1038" max="1041" width="0" style="477" hidden="1" customWidth="1"/>
    <col min="1042" max="1042" width="11.7142857142857" style="477" customWidth="1"/>
    <col min="1043" max="1043" width="6.42857142857143" style="477" customWidth="1"/>
    <col min="1044" max="1044" width="11.7142857142857" style="477" customWidth="1"/>
    <col min="1045" max="1045" width="0" style="477" hidden="1" customWidth="1"/>
    <col min="1046" max="1046" width="3.71428571428571" style="477" customWidth="1"/>
    <col min="1047" max="1047" width="11.1428571428571" style="477" customWidth="1"/>
    <col min="1048" max="1280" width="10.5714285714286" style="477"/>
    <col min="1281" max="1288" width="0" style="477" hidden="1" customWidth="1"/>
    <col min="1289" max="1291" width="3.71428571428571" style="477" customWidth="1"/>
    <col min="1292" max="1292" width="12.7142857142857" style="477" customWidth="1"/>
    <col min="1293" max="1293" width="47.4285714285714" style="477" customWidth="1"/>
    <col min="1294" max="1297" width="0" style="477" hidden="1" customWidth="1"/>
    <col min="1298" max="1298" width="11.7142857142857" style="477" customWidth="1"/>
    <col min="1299" max="1299" width="6.42857142857143" style="477" customWidth="1"/>
    <col min="1300" max="1300" width="11.7142857142857" style="477" customWidth="1"/>
    <col min="1301" max="1301" width="0" style="477" hidden="1" customWidth="1"/>
    <col min="1302" max="1302" width="3.71428571428571" style="477" customWidth="1"/>
    <col min="1303" max="1303" width="11.1428571428571" style="477" customWidth="1"/>
    <col min="1304" max="1536" width="10.5714285714286" style="477"/>
    <col min="1537" max="1544" width="0" style="477" hidden="1" customWidth="1"/>
    <col min="1545" max="1547" width="3.71428571428571" style="477" customWidth="1"/>
    <col min="1548" max="1548" width="12.7142857142857" style="477" customWidth="1"/>
    <col min="1549" max="1549" width="47.4285714285714" style="477" customWidth="1"/>
    <col min="1550" max="1553" width="0" style="477" hidden="1" customWidth="1"/>
    <col min="1554" max="1554" width="11.7142857142857" style="477" customWidth="1"/>
    <col min="1555" max="1555" width="6.42857142857143" style="477" customWidth="1"/>
    <col min="1556" max="1556" width="11.7142857142857" style="477" customWidth="1"/>
    <col min="1557" max="1557" width="0" style="477" hidden="1" customWidth="1"/>
    <col min="1558" max="1558" width="3.71428571428571" style="477" customWidth="1"/>
    <col min="1559" max="1559" width="11.1428571428571" style="477" customWidth="1"/>
    <col min="1560" max="1792" width="10.5714285714286" style="477"/>
    <col min="1793" max="1800" width="0" style="477" hidden="1" customWidth="1"/>
    <col min="1801" max="1803" width="3.71428571428571" style="477" customWidth="1"/>
    <col min="1804" max="1804" width="12.7142857142857" style="477" customWidth="1"/>
    <col min="1805" max="1805" width="47.4285714285714" style="477" customWidth="1"/>
    <col min="1806" max="1809" width="0" style="477" hidden="1" customWidth="1"/>
    <col min="1810" max="1810" width="11.7142857142857" style="477" customWidth="1"/>
    <col min="1811" max="1811" width="6.42857142857143" style="477" customWidth="1"/>
    <col min="1812" max="1812" width="11.7142857142857" style="477" customWidth="1"/>
    <col min="1813" max="1813" width="0" style="477" hidden="1" customWidth="1"/>
    <col min="1814" max="1814" width="3.71428571428571" style="477" customWidth="1"/>
    <col min="1815" max="1815" width="11.1428571428571" style="477" customWidth="1"/>
    <col min="1816" max="2048" width="10.5714285714286" style="477"/>
    <col min="2049" max="2056" width="0" style="477" hidden="1" customWidth="1"/>
    <col min="2057" max="2059" width="3.71428571428571" style="477" customWidth="1"/>
    <col min="2060" max="2060" width="12.7142857142857" style="477" customWidth="1"/>
    <col min="2061" max="2061" width="47.4285714285714" style="477" customWidth="1"/>
    <col min="2062" max="2065" width="0" style="477" hidden="1" customWidth="1"/>
    <col min="2066" max="2066" width="11.7142857142857" style="477" customWidth="1"/>
    <col min="2067" max="2067" width="6.42857142857143" style="477" customWidth="1"/>
    <col min="2068" max="2068" width="11.7142857142857" style="477" customWidth="1"/>
    <col min="2069" max="2069" width="0" style="477" hidden="1" customWidth="1"/>
    <col min="2070" max="2070" width="3.71428571428571" style="477" customWidth="1"/>
    <col min="2071" max="2071" width="11.1428571428571" style="477" customWidth="1"/>
    <col min="2072" max="2304" width="10.5714285714286" style="477"/>
    <col min="2305" max="2312" width="0" style="477" hidden="1" customWidth="1"/>
    <col min="2313" max="2315" width="3.71428571428571" style="477" customWidth="1"/>
    <col min="2316" max="2316" width="12.7142857142857" style="477" customWidth="1"/>
    <col min="2317" max="2317" width="47.4285714285714" style="477" customWidth="1"/>
    <col min="2318" max="2321" width="0" style="477" hidden="1" customWidth="1"/>
    <col min="2322" max="2322" width="11.7142857142857" style="477" customWidth="1"/>
    <col min="2323" max="2323" width="6.42857142857143" style="477" customWidth="1"/>
    <col min="2324" max="2324" width="11.7142857142857" style="477" customWidth="1"/>
    <col min="2325" max="2325" width="0" style="477" hidden="1" customWidth="1"/>
    <col min="2326" max="2326" width="3.71428571428571" style="477" customWidth="1"/>
    <col min="2327" max="2327" width="11.1428571428571" style="477" customWidth="1"/>
    <col min="2328" max="2560" width="10.5714285714286" style="477"/>
    <col min="2561" max="2568" width="0" style="477" hidden="1" customWidth="1"/>
    <col min="2569" max="2571" width="3.71428571428571" style="477" customWidth="1"/>
    <col min="2572" max="2572" width="12.7142857142857" style="477" customWidth="1"/>
    <col min="2573" max="2573" width="47.4285714285714" style="477" customWidth="1"/>
    <col min="2574" max="2577" width="0" style="477" hidden="1" customWidth="1"/>
    <col min="2578" max="2578" width="11.7142857142857" style="477" customWidth="1"/>
    <col min="2579" max="2579" width="6.42857142857143" style="477" customWidth="1"/>
    <col min="2580" max="2580" width="11.7142857142857" style="477" customWidth="1"/>
    <col min="2581" max="2581" width="0" style="477" hidden="1" customWidth="1"/>
    <col min="2582" max="2582" width="3.71428571428571" style="477" customWidth="1"/>
    <col min="2583" max="2583" width="11.1428571428571" style="477" customWidth="1"/>
    <col min="2584" max="2816" width="10.5714285714286" style="477"/>
    <col min="2817" max="2824" width="0" style="477" hidden="1" customWidth="1"/>
    <col min="2825" max="2827" width="3.71428571428571" style="477" customWidth="1"/>
    <col min="2828" max="2828" width="12.7142857142857" style="477" customWidth="1"/>
    <col min="2829" max="2829" width="47.4285714285714" style="477" customWidth="1"/>
    <col min="2830" max="2833" width="0" style="477" hidden="1" customWidth="1"/>
    <col min="2834" max="2834" width="11.7142857142857" style="477" customWidth="1"/>
    <col min="2835" max="2835" width="6.42857142857143" style="477" customWidth="1"/>
    <col min="2836" max="2836" width="11.7142857142857" style="477" customWidth="1"/>
    <col min="2837" max="2837" width="0" style="477" hidden="1" customWidth="1"/>
    <col min="2838" max="2838" width="3.71428571428571" style="477" customWidth="1"/>
    <col min="2839" max="2839" width="11.1428571428571" style="477" customWidth="1"/>
    <col min="2840" max="3072" width="10.5714285714286" style="477"/>
    <col min="3073" max="3080" width="0" style="477" hidden="1" customWidth="1"/>
    <col min="3081" max="3083" width="3.71428571428571" style="477" customWidth="1"/>
    <col min="3084" max="3084" width="12.7142857142857" style="477" customWidth="1"/>
    <col min="3085" max="3085" width="47.4285714285714" style="477" customWidth="1"/>
    <col min="3086" max="3089" width="0" style="477" hidden="1" customWidth="1"/>
    <col min="3090" max="3090" width="11.7142857142857" style="477" customWidth="1"/>
    <col min="3091" max="3091" width="6.42857142857143" style="477" customWidth="1"/>
    <col min="3092" max="3092" width="11.7142857142857" style="477" customWidth="1"/>
    <col min="3093" max="3093" width="0" style="477" hidden="1" customWidth="1"/>
    <col min="3094" max="3094" width="3.71428571428571" style="477" customWidth="1"/>
    <col min="3095" max="3095" width="11.1428571428571" style="477" customWidth="1"/>
    <col min="3096" max="3328" width="10.5714285714286" style="477"/>
    <col min="3329" max="3336" width="0" style="477" hidden="1" customWidth="1"/>
    <col min="3337" max="3339" width="3.71428571428571" style="477" customWidth="1"/>
    <col min="3340" max="3340" width="12.7142857142857" style="477" customWidth="1"/>
    <col min="3341" max="3341" width="47.4285714285714" style="477" customWidth="1"/>
    <col min="3342" max="3345" width="0" style="477" hidden="1" customWidth="1"/>
    <col min="3346" max="3346" width="11.7142857142857" style="477" customWidth="1"/>
    <col min="3347" max="3347" width="6.42857142857143" style="477" customWidth="1"/>
    <col min="3348" max="3348" width="11.7142857142857" style="477" customWidth="1"/>
    <col min="3349" max="3349" width="0" style="477" hidden="1" customWidth="1"/>
    <col min="3350" max="3350" width="3.71428571428571" style="477" customWidth="1"/>
    <col min="3351" max="3351" width="11.1428571428571" style="477" customWidth="1"/>
    <col min="3352" max="3584" width="10.5714285714286" style="477"/>
    <col min="3585" max="3592" width="0" style="477" hidden="1" customWidth="1"/>
    <col min="3593" max="3595" width="3.71428571428571" style="477" customWidth="1"/>
    <col min="3596" max="3596" width="12.7142857142857" style="477" customWidth="1"/>
    <col min="3597" max="3597" width="47.4285714285714" style="477" customWidth="1"/>
    <col min="3598" max="3601" width="0" style="477" hidden="1" customWidth="1"/>
    <col min="3602" max="3602" width="11.7142857142857" style="477" customWidth="1"/>
    <col min="3603" max="3603" width="6.42857142857143" style="477" customWidth="1"/>
    <col min="3604" max="3604" width="11.7142857142857" style="477" customWidth="1"/>
    <col min="3605" max="3605" width="0" style="477" hidden="1" customWidth="1"/>
    <col min="3606" max="3606" width="3.71428571428571" style="477" customWidth="1"/>
    <col min="3607" max="3607" width="11.1428571428571" style="477" customWidth="1"/>
    <col min="3608" max="3840" width="10.5714285714286" style="477"/>
    <col min="3841" max="3848" width="0" style="477" hidden="1" customWidth="1"/>
    <col min="3849" max="3851" width="3.71428571428571" style="477" customWidth="1"/>
    <col min="3852" max="3852" width="12.7142857142857" style="477" customWidth="1"/>
    <col min="3853" max="3853" width="47.4285714285714" style="477" customWidth="1"/>
    <col min="3854" max="3857" width="0" style="477" hidden="1" customWidth="1"/>
    <col min="3858" max="3858" width="11.7142857142857" style="477" customWidth="1"/>
    <col min="3859" max="3859" width="6.42857142857143" style="477" customWidth="1"/>
    <col min="3860" max="3860" width="11.7142857142857" style="477" customWidth="1"/>
    <col min="3861" max="3861" width="0" style="477" hidden="1" customWidth="1"/>
    <col min="3862" max="3862" width="3.71428571428571" style="477" customWidth="1"/>
    <col min="3863" max="3863" width="11.1428571428571" style="477" customWidth="1"/>
    <col min="3864" max="4096" width="10.5714285714286" style="477"/>
    <col min="4097" max="4104" width="0" style="477" hidden="1" customWidth="1"/>
    <col min="4105" max="4107" width="3.71428571428571" style="477" customWidth="1"/>
    <col min="4108" max="4108" width="12.7142857142857" style="477" customWidth="1"/>
    <col min="4109" max="4109" width="47.4285714285714" style="477" customWidth="1"/>
    <col min="4110" max="4113" width="0" style="477" hidden="1" customWidth="1"/>
    <col min="4114" max="4114" width="11.7142857142857" style="477" customWidth="1"/>
    <col min="4115" max="4115" width="6.42857142857143" style="477" customWidth="1"/>
    <col min="4116" max="4116" width="11.7142857142857" style="477" customWidth="1"/>
    <col min="4117" max="4117" width="0" style="477" hidden="1" customWidth="1"/>
    <col min="4118" max="4118" width="3.71428571428571" style="477" customWidth="1"/>
    <col min="4119" max="4119" width="11.1428571428571" style="477" customWidth="1"/>
    <col min="4120" max="4352" width="10.5714285714286" style="477"/>
    <col min="4353" max="4360" width="0" style="477" hidden="1" customWidth="1"/>
    <col min="4361" max="4363" width="3.71428571428571" style="477" customWidth="1"/>
    <col min="4364" max="4364" width="12.7142857142857" style="477" customWidth="1"/>
    <col min="4365" max="4365" width="47.4285714285714" style="477" customWidth="1"/>
    <col min="4366" max="4369" width="0" style="477" hidden="1" customWidth="1"/>
    <col min="4370" max="4370" width="11.7142857142857" style="477" customWidth="1"/>
    <col min="4371" max="4371" width="6.42857142857143" style="477" customWidth="1"/>
    <col min="4372" max="4372" width="11.7142857142857" style="477" customWidth="1"/>
    <col min="4373" max="4373" width="0" style="477" hidden="1" customWidth="1"/>
    <col min="4374" max="4374" width="3.71428571428571" style="477" customWidth="1"/>
    <col min="4375" max="4375" width="11.1428571428571" style="477" customWidth="1"/>
    <col min="4376" max="4608" width="10.5714285714286" style="477"/>
    <col min="4609" max="4616" width="0" style="477" hidden="1" customWidth="1"/>
    <col min="4617" max="4619" width="3.71428571428571" style="477" customWidth="1"/>
    <col min="4620" max="4620" width="12.7142857142857" style="477" customWidth="1"/>
    <col min="4621" max="4621" width="47.4285714285714" style="477" customWidth="1"/>
    <col min="4622" max="4625" width="0" style="477" hidden="1" customWidth="1"/>
    <col min="4626" max="4626" width="11.7142857142857" style="477" customWidth="1"/>
    <col min="4627" max="4627" width="6.42857142857143" style="477" customWidth="1"/>
    <col min="4628" max="4628" width="11.7142857142857" style="477" customWidth="1"/>
    <col min="4629" max="4629" width="0" style="477" hidden="1" customWidth="1"/>
    <col min="4630" max="4630" width="3.71428571428571" style="477" customWidth="1"/>
    <col min="4631" max="4631" width="11.1428571428571" style="477" customWidth="1"/>
    <col min="4632" max="4864" width="10.5714285714286" style="477"/>
    <col min="4865" max="4872" width="0" style="477" hidden="1" customWidth="1"/>
    <col min="4873" max="4875" width="3.71428571428571" style="477" customWidth="1"/>
    <col min="4876" max="4876" width="12.7142857142857" style="477" customWidth="1"/>
    <col min="4877" max="4877" width="47.4285714285714" style="477" customWidth="1"/>
    <col min="4878" max="4881" width="0" style="477" hidden="1" customWidth="1"/>
    <col min="4882" max="4882" width="11.7142857142857" style="477" customWidth="1"/>
    <col min="4883" max="4883" width="6.42857142857143" style="477" customWidth="1"/>
    <col min="4884" max="4884" width="11.7142857142857" style="477" customWidth="1"/>
    <col min="4885" max="4885" width="0" style="477" hidden="1" customWidth="1"/>
    <col min="4886" max="4886" width="3.71428571428571" style="477" customWidth="1"/>
    <col min="4887" max="4887" width="11.1428571428571" style="477" customWidth="1"/>
    <col min="4888" max="5120" width="10.5714285714286" style="477"/>
    <col min="5121" max="5128" width="0" style="477" hidden="1" customWidth="1"/>
    <col min="5129" max="5131" width="3.71428571428571" style="477" customWidth="1"/>
    <col min="5132" max="5132" width="12.7142857142857" style="477" customWidth="1"/>
    <col min="5133" max="5133" width="47.4285714285714" style="477" customWidth="1"/>
    <col min="5134" max="5137" width="0" style="477" hidden="1" customWidth="1"/>
    <col min="5138" max="5138" width="11.7142857142857" style="477" customWidth="1"/>
    <col min="5139" max="5139" width="6.42857142857143" style="477" customWidth="1"/>
    <col min="5140" max="5140" width="11.7142857142857" style="477" customWidth="1"/>
    <col min="5141" max="5141" width="0" style="477" hidden="1" customWidth="1"/>
    <col min="5142" max="5142" width="3.71428571428571" style="477" customWidth="1"/>
    <col min="5143" max="5143" width="11.1428571428571" style="477" customWidth="1"/>
    <col min="5144" max="5376" width="10.5714285714286" style="477"/>
    <col min="5377" max="5384" width="0" style="477" hidden="1" customWidth="1"/>
    <col min="5385" max="5387" width="3.71428571428571" style="477" customWidth="1"/>
    <col min="5388" max="5388" width="12.7142857142857" style="477" customWidth="1"/>
    <col min="5389" max="5389" width="47.4285714285714" style="477" customWidth="1"/>
    <col min="5390" max="5393" width="0" style="477" hidden="1" customWidth="1"/>
    <col min="5394" max="5394" width="11.7142857142857" style="477" customWidth="1"/>
    <col min="5395" max="5395" width="6.42857142857143" style="477" customWidth="1"/>
    <col min="5396" max="5396" width="11.7142857142857" style="477" customWidth="1"/>
    <col min="5397" max="5397" width="0" style="477" hidden="1" customWidth="1"/>
    <col min="5398" max="5398" width="3.71428571428571" style="477" customWidth="1"/>
    <col min="5399" max="5399" width="11.1428571428571" style="477" customWidth="1"/>
    <col min="5400" max="5632" width="10.5714285714286" style="477"/>
    <col min="5633" max="5640" width="0" style="477" hidden="1" customWidth="1"/>
    <col min="5641" max="5643" width="3.71428571428571" style="477" customWidth="1"/>
    <col min="5644" max="5644" width="12.7142857142857" style="477" customWidth="1"/>
    <col min="5645" max="5645" width="47.4285714285714" style="477" customWidth="1"/>
    <col min="5646" max="5649" width="0" style="477" hidden="1" customWidth="1"/>
    <col min="5650" max="5650" width="11.7142857142857" style="477" customWidth="1"/>
    <col min="5651" max="5651" width="6.42857142857143" style="477" customWidth="1"/>
    <col min="5652" max="5652" width="11.7142857142857" style="477" customWidth="1"/>
    <col min="5653" max="5653" width="0" style="477" hidden="1" customWidth="1"/>
    <col min="5654" max="5654" width="3.71428571428571" style="477" customWidth="1"/>
    <col min="5655" max="5655" width="11.1428571428571" style="477" customWidth="1"/>
    <col min="5656" max="5888" width="10.5714285714286" style="477"/>
    <col min="5889" max="5896" width="0" style="477" hidden="1" customWidth="1"/>
    <col min="5897" max="5899" width="3.71428571428571" style="477" customWidth="1"/>
    <col min="5900" max="5900" width="12.7142857142857" style="477" customWidth="1"/>
    <col min="5901" max="5901" width="47.4285714285714" style="477" customWidth="1"/>
    <col min="5902" max="5905" width="0" style="477" hidden="1" customWidth="1"/>
    <col min="5906" max="5906" width="11.7142857142857" style="477" customWidth="1"/>
    <col min="5907" max="5907" width="6.42857142857143" style="477" customWidth="1"/>
    <col min="5908" max="5908" width="11.7142857142857" style="477" customWidth="1"/>
    <col min="5909" max="5909" width="0" style="477" hidden="1" customWidth="1"/>
    <col min="5910" max="5910" width="3.71428571428571" style="477" customWidth="1"/>
    <col min="5911" max="5911" width="11.1428571428571" style="477" customWidth="1"/>
    <col min="5912" max="6144" width="10.5714285714286" style="477"/>
    <col min="6145" max="6152" width="0" style="477" hidden="1" customWidth="1"/>
    <col min="6153" max="6155" width="3.71428571428571" style="477" customWidth="1"/>
    <col min="6156" max="6156" width="12.7142857142857" style="477" customWidth="1"/>
    <col min="6157" max="6157" width="47.4285714285714" style="477" customWidth="1"/>
    <col min="6158" max="6161" width="0" style="477" hidden="1" customWidth="1"/>
    <col min="6162" max="6162" width="11.7142857142857" style="477" customWidth="1"/>
    <col min="6163" max="6163" width="6.42857142857143" style="477" customWidth="1"/>
    <col min="6164" max="6164" width="11.7142857142857" style="477" customWidth="1"/>
    <col min="6165" max="6165" width="0" style="477" hidden="1" customWidth="1"/>
    <col min="6166" max="6166" width="3.71428571428571" style="477" customWidth="1"/>
    <col min="6167" max="6167" width="11.1428571428571" style="477" customWidth="1"/>
    <col min="6168" max="6400" width="10.5714285714286" style="477"/>
    <col min="6401" max="6408" width="0" style="477" hidden="1" customWidth="1"/>
    <col min="6409" max="6411" width="3.71428571428571" style="477" customWidth="1"/>
    <col min="6412" max="6412" width="12.7142857142857" style="477" customWidth="1"/>
    <col min="6413" max="6413" width="47.4285714285714" style="477" customWidth="1"/>
    <col min="6414" max="6417" width="0" style="477" hidden="1" customWidth="1"/>
    <col min="6418" max="6418" width="11.7142857142857" style="477" customWidth="1"/>
    <col min="6419" max="6419" width="6.42857142857143" style="477" customWidth="1"/>
    <col min="6420" max="6420" width="11.7142857142857" style="477" customWidth="1"/>
    <col min="6421" max="6421" width="0" style="477" hidden="1" customWidth="1"/>
    <col min="6422" max="6422" width="3.71428571428571" style="477" customWidth="1"/>
    <col min="6423" max="6423" width="11.1428571428571" style="477" customWidth="1"/>
    <col min="6424" max="6656" width="10.5714285714286" style="477"/>
    <col min="6657" max="6664" width="0" style="477" hidden="1" customWidth="1"/>
    <col min="6665" max="6667" width="3.71428571428571" style="477" customWidth="1"/>
    <col min="6668" max="6668" width="12.7142857142857" style="477" customWidth="1"/>
    <col min="6669" max="6669" width="47.4285714285714" style="477" customWidth="1"/>
    <col min="6670" max="6673" width="0" style="477" hidden="1" customWidth="1"/>
    <col min="6674" max="6674" width="11.7142857142857" style="477" customWidth="1"/>
    <col min="6675" max="6675" width="6.42857142857143" style="477" customWidth="1"/>
    <col min="6676" max="6676" width="11.7142857142857" style="477" customWidth="1"/>
    <col min="6677" max="6677" width="0" style="477" hidden="1" customWidth="1"/>
    <col min="6678" max="6678" width="3.71428571428571" style="477" customWidth="1"/>
    <col min="6679" max="6679" width="11.1428571428571" style="477" customWidth="1"/>
    <col min="6680" max="6912" width="10.5714285714286" style="477"/>
    <col min="6913" max="6920" width="0" style="477" hidden="1" customWidth="1"/>
    <col min="6921" max="6923" width="3.71428571428571" style="477" customWidth="1"/>
    <col min="6924" max="6924" width="12.7142857142857" style="477" customWidth="1"/>
    <col min="6925" max="6925" width="47.4285714285714" style="477" customWidth="1"/>
    <col min="6926" max="6929" width="0" style="477" hidden="1" customWidth="1"/>
    <col min="6930" max="6930" width="11.7142857142857" style="477" customWidth="1"/>
    <col min="6931" max="6931" width="6.42857142857143" style="477" customWidth="1"/>
    <col min="6932" max="6932" width="11.7142857142857" style="477" customWidth="1"/>
    <col min="6933" max="6933" width="0" style="477" hidden="1" customWidth="1"/>
    <col min="6934" max="6934" width="3.71428571428571" style="477" customWidth="1"/>
    <col min="6935" max="6935" width="11.1428571428571" style="477" customWidth="1"/>
    <col min="6936" max="7168" width="10.5714285714286" style="477"/>
    <col min="7169" max="7176" width="0" style="477" hidden="1" customWidth="1"/>
    <col min="7177" max="7179" width="3.71428571428571" style="477" customWidth="1"/>
    <col min="7180" max="7180" width="12.7142857142857" style="477" customWidth="1"/>
    <col min="7181" max="7181" width="47.4285714285714" style="477" customWidth="1"/>
    <col min="7182" max="7185" width="0" style="477" hidden="1" customWidth="1"/>
    <col min="7186" max="7186" width="11.7142857142857" style="477" customWidth="1"/>
    <col min="7187" max="7187" width="6.42857142857143" style="477" customWidth="1"/>
    <col min="7188" max="7188" width="11.7142857142857" style="477" customWidth="1"/>
    <col min="7189" max="7189" width="0" style="477" hidden="1" customWidth="1"/>
    <col min="7190" max="7190" width="3.71428571428571" style="477" customWidth="1"/>
    <col min="7191" max="7191" width="11.1428571428571" style="477" customWidth="1"/>
    <col min="7192" max="7424" width="10.5714285714286" style="477"/>
    <col min="7425" max="7432" width="0" style="477" hidden="1" customWidth="1"/>
    <col min="7433" max="7435" width="3.71428571428571" style="477" customWidth="1"/>
    <col min="7436" max="7436" width="12.7142857142857" style="477" customWidth="1"/>
    <col min="7437" max="7437" width="47.4285714285714" style="477" customWidth="1"/>
    <col min="7438" max="7441" width="0" style="477" hidden="1" customWidth="1"/>
    <col min="7442" max="7442" width="11.7142857142857" style="477" customWidth="1"/>
    <col min="7443" max="7443" width="6.42857142857143" style="477" customWidth="1"/>
    <col min="7444" max="7444" width="11.7142857142857" style="477" customWidth="1"/>
    <col min="7445" max="7445" width="0" style="477" hidden="1" customWidth="1"/>
    <col min="7446" max="7446" width="3.71428571428571" style="477" customWidth="1"/>
    <col min="7447" max="7447" width="11.1428571428571" style="477" customWidth="1"/>
    <col min="7448" max="7680" width="10.5714285714286" style="477"/>
    <col min="7681" max="7688" width="0" style="477" hidden="1" customWidth="1"/>
    <col min="7689" max="7691" width="3.71428571428571" style="477" customWidth="1"/>
    <col min="7692" max="7692" width="12.7142857142857" style="477" customWidth="1"/>
    <col min="7693" max="7693" width="47.4285714285714" style="477" customWidth="1"/>
    <col min="7694" max="7697" width="0" style="477" hidden="1" customWidth="1"/>
    <col min="7698" max="7698" width="11.7142857142857" style="477" customWidth="1"/>
    <col min="7699" max="7699" width="6.42857142857143" style="477" customWidth="1"/>
    <col min="7700" max="7700" width="11.7142857142857" style="477" customWidth="1"/>
    <col min="7701" max="7701" width="0" style="477" hidden="1" customWidth="1"/>
    <col min="7702" max="7702" width="3.71428571428571" style="477" customWidth="1"/>
    <col min="7703" max="7703" width="11.1428571428571" style="477" customWidth="1"/>
    <col min="7704" max="7936" width="10.5714285714286" style="477"/>
    <col min="7937" max="7944" width="0" style="477" hidden="1" customWidth="1"/>
    <col min="7945" max="7947" width="3.71428571428571" style="477" customWidth="1"/>
    <col min="7948" max="7948" width="12.7142857142857" style="477" customWidth="1"/>
    <col min="7949" max="7949" width="47.4285714285714" style="477" customWidth="1"/>
    <col min="7950" max="7953" width="0" style="477" hidden="1" customWidth="1"/>
    <col min="7954" max="7954" width="11.7142857142857" style="477" customWidth="1"/>
    <col min="7955" max="7955" width="6.42857142857143" style="477" customWidth="1"/>
    <col min="7956" max="7956" width="11.7142857142857" style="477" customWidth="1"/>
    <col min="7957" max="7957" width="0" style="477" hidden="1" customWidth="1"/>
    <col min="7958" max="7958" width="3.71428571428571" style="477" customWidth="1"/>
    <col min="7959" max="7959" width="11.1428571428571" style="477" customWidth="1"/>
    <col min="7960" max="8192" width="10.5714285714286" style="477"/>
    <col min="8193" max="8200" width="0" style="477" hidden="1" customWidth="1"/>
    <col min="8201" max="8203" width="3.71428571428571" style="477" customWidth="1"/>
    <col min="8204" max="8204" width="12.7142857142857" style="477" customWidth="1"/>
    <col min="8205" max="8205" width="47.4285714285714" style="477" customWidth="1"/>
    <col min="8206" max="8209" width="0" style="477" hidden="1" customWidth="1"/>
    <col min="8210" max="8210" width="11.7142857142857" style="477" customWidth="1"/>
    <col min="8211" max="8211" width="6.42857142857143" style="477" customWidth="1"/>
    <col min="8212" max="8212" width="11.7142857142857" style="477" customWidth="1"/>
    <col min="8213" max="8213" width="0" style="477" hidden="1" customWidth="1"/>
    <col min="8214" max="8214" width="3.71428571428571" style="477" customWidth="1"/>
    <col min="8215" max="8215" width="11.1428571428571" style="477" customWidth="1"/>
    <col min="8216" max="8448" width="10.5714285714286" style="477"/>
    <col min="8449" max="8456" width="0" style="477" hidden="1" customWidth="1"/>
    <col min="8457" max="8459" width="3.71428571428571" style="477" customWidth="1"/>
    <col min="8460" max="8460" width="12.7142857142857" style="477" customWidth="1"/>
    <col min="8461" max="8461" width="47.4285714285714" style="477" customWidth="1"/>
    <col min="8462" max="8465" width="0" style="477" hidden="1" customWidth="1"/>
    <col min="8466" max="8466" width="11.7142857142857" style="477" customWidth="1"/>
    <col min="8467" max="8467" width="6.42857142857143" style="477" customWidth="1"/>
    <col min="8468" max="8468" width="11.7142857142857" style="477" customWidth="1"/>
    <col min="8469" max="8469" width="0" style="477" hidden="1" customWidth="1"/>
    <col min="8470" max="8470" width="3.71428571428571" style="477" customWidth="1"/>
    <col min="8471" max="8471" width="11.1428571428571" style="477" customWidth="1"/>
    <col min="8472" max="8704" width="10.5714285714286" style="477"/>
    <col min="8705" max="8712" width="0" style="477" hidden="1" customWidth="1"/>
    <col min="8713" max="8715" width="3.71428571428571" style="477" customWidth="1"/>
    <col min="8716" max="8716" width="12.7142857142857" style="477" customWidth="1"/>
    <col min="8717" max="8717" width="47.4285714285714" style="477" customWidth="1"/>
    <col min="8718" max="8721" width="0" style="477" hidden="1" customWidth="1"/>
    <col min="8722" max="8722" width="11.7142857142857" style="477" customWidth="1"/>
    <col min="8723" max="8723" width="6.42857142857143" style="477" customWidth="1"/>
    <col min="8724" max="8724" width="11.7142857142857" style="477" customWidth="1"/>
    <col min="8725" max="8725" width="0" style="477" hidden="1" customWidth="1"/>
    <col min="8726" max="8726" width="3.71428571428571" style="477" customWidth="1"/>
    <col min="8727" max="8727" width="11.1428571428571" style="477" customWidth="1"/>
    <col min="8728" max="8960" width="10.5714285714286" style="477"/>
    <col min="8961" max="8968" width="0" style="477" hidden="1" customWidth="1"/>
    <col min="8969" max="8971" width="3.71428571428571" style="477" customWidth="1"/>
    <col min="8972" max="8972" width="12.7142857142857" style="477" customWidth="1"/>
    <col min="8973" max="8973" width="47.4285714285714" style="477" customWidth="1"/>
    <col min="8974" max="8977" width="0" style="477" hidden="1" customWidth="1"/>
    <col min="8978" max="8978" width="11.7142857142857" style="477" customWidth="1"/>
    <col min="8979" max="8979" width="6.42857142857143" style="477" customWidth="1"/>
    <col min="8980" max="8980" width="11.7142857142857" style="477" customWidth="1"/>
    <col min="8981" max="8981" width="0" style="477" hidden="1" customWidth="1"/>
    <col min="8982" max="8982" width="3.71428571428571" style="477" customWidth="1"/>
    <col min="8983" max="8983" width="11.1428571428571" style="477" customWidth="1"/>
    <col min="8984" max="9216" width="10.5714285714286" style="477"/>
    <col min="9217" max="9224" width="0" style="477" hidden="1" customWidth="1"/>
    <col min="9225" max="9227" width="3.71428571428571" style="477" customWidth="1"/>
    <col min="9228" max="9228" width="12.7142857142857" style="477" customWidth="1"/>
    <col min="9229" max="9229" width="47.4285714285714" style="477" customWidth="1"/>
    <col min="9230" max="9233" width="0" style="477" hidden="1" customWidth="1"/>
    <col min="9234" max="9234" width="11.7142857142857" style="477" customWidth="1"/>
    <col min="9235" max="9235" width="6.42857142857143" style="477" customWidth="1"/>
    <col min="9236" max="9236" width="11.7142857142857" style="477" customWidth="1"/>
    <col min="9237" max="9237" width="0" style="477" hidden="1" customWidth="1"/>
    <col min="9238" max="9238" width="3.71428571428571" style="477" customWidth="1"/>
    <col min="9239" max="9239" width="11.1428571428571" style="477" customWidth="1"/>
    <col min="9240" max="9472" width="10.5714285714286" style="477"/>
    <col min="9473" max="9480" width="0" style="477" hidden="1" customWidth="1"/>
    <col min="9481" max="9483" width="3.71428571428571" style="477" customWidth="1"/>
    <col min="9484" max="9484" width="12.7142857142857" style="477" customWidth="1"/>
    <col min="9485" max="9485" width="47.4285714285714" style="477" customWidth="1"/>
    <col min="9486" max="9489" width="0" style="477" hidden="1" customWidth="1"/>
    <col min="9490" max="9490" width="11.7142857142857" style="477" customWidth="1"/>
    <col min="9491" max="9491" width="6.42857142857143" style="477" customWidth="1"/>
    <col min="9492" max="9492" width="11.7142857142857" style="477" customWidth="1"/>
    <col min="9493" max="9493" width="0" style="477" hidden="1" customWidth="1"/>
    <col min="9494" max="9494" width="3.71428571428571" style="477" customWidth="1"/>
    <col min="9495" max="9495" width="11.1428571428571" style="477" customWidth="1"/>
    <col min="9496" max="9728" width="10.5714285714286" style="477"/>
    <col min="9729" max="9736" width="0" style="477" hidden="1" customWidth="1"/>
    <col min="9737" max="9739" width="3.71428571428571" style="477" customWidth="1"/>
    <col min="9740" max="9740" width="12.7142857142857" style="477" customWidth="1"/>
    <col min="9741" max="9741" width="47.4285714285714" style="477" customWidth="1"/>
    <col min="9742" max="9745" width="0" style="477" hidden="1" customWidth="1"/>
    <col min="9746" max="9746" width="11.7142857142857" style="477" customWidth="1"/>
    <col min="9747" max="9747" width="6.42857142857143" style="477" customWidth="1"/>
    <col min="9748" max="9748" width="11.7142857142857" style="477" customWidth="1"/>
    <col min="9749" max="9749" width="0" style="477" hidden="1" customWidth="1"/>
    <col min="9750" max="9750" width="3.71428571428571" style="477" customWidth="1"/>
    <col min="9751" max="9751" width="11.1428571428571" style="477" customWidth="1"/>
    <col min="9752" max="9984" width="10.5714285714286" style="477"/>
    <col min="9985" max="9992" width="0" style="477" hidden="1" customWidth="1"/>
    <col min="9993" max="9995" width="3.71428571428571" style="477" customWidth="1"/>
    <col min="9996" max="9996" width="12.7142857142857" style="477" customWidth="1"/>
    <col min="9997" max="9997" width="47.4285714285714" style="477" customWidth="1"/>
    <col min="9998" max="10001" width="0" style="477" hidden="1" customWidth="1"/>
    <col min="10002" max="10002" width="11.7142857142857" style="477" customWidth="1"/>
    <col min="10003" max="10003" width="6.42857142857143" style="477" customWidth="1"/>
    <col min="10004" max="10004" width="11.7142857142857" style="477" customWidth="1"/>
    <col min="10005" max="10005" width="0" style="477" hidden="1" customWidth="1"/>
    <col min="10006" max="10006" width="3.71428571428571" style="477" customWidth="1"/>
    <col min="10007" max="10007" width="11.1428571428571" style="477" customWidth="1"/>
    <col min="10008" max="10240" width="10.5714285714286" style="477"/>
    <col min="10241" max="10248" width="0" style="477" hidden="1" customWidth="1"/>
    <col min="10249" max="10251" width="3.71428571428571" style="477" customWidth="1"/>
    <col min="10252" max="10252" width="12.7142857142857" style="477" customWidth="1"/>
    <col min="10253" max="10253" width="47.4285714285714" style="477" customWidth="1"/>
    <col min="10254" max="10257" width="0" style="477" hidden="1" customWidth="1"/>
    <col min="10258" max="10258" width="11.7142857142857" style="477" customWidth="1"/>
    <col min="10259" max="10259" width="6.42857142857143" style="477" customWidth="1"/>
    <col min="10260" max="10260" width="11.7142857142857" style="477" customWidth="1"/>
    <col min="10261" max="10261" width="0" style="477" hidden="1" customWidth="1"/>
    <col min="10262" max="10262" width="3.71428571428571" style="477" customWidth="1"/>
    <col min="10263" max="10263" width="11.1428571428571" style="477" customWidth="1"/>
    <col min="10264" max="10496" width="10.5714285714286" style="477"/>
    <col min="10497" max="10504" width="0" style="477" hidden="1" customWidth="1"/>
    <col min="10505" max="10507" width="3.71428571428571" style="477" customWidth="1"/>
    <col min="10508" max="10508" width="12.7142857142857" style="477" customWidth="1"/>
    <col min="10509" max="10509" width="47.4285714285714" style="477" customWidth="1"/>
    <col min="10510" max="10513" width="0" style="477" hidden="1" customWidth="1"/>
    <col min="10514" max="10514" width="11.7142857142857" style="477" customWidth="1"/>
    <col min="10515" max="10515" width="6.42857142857143" style="477" customWidth="1"/>
    <col min="10516" max="10516" width="11.7142857142857" style="477" customWidth="1"/>
    <col min="10517" max="10517" width="0" style="477" hidden="1" customWidth="1"/>
    <col min="10518" max="10518" width="3.71428571428571" style="477" customWidth="1"/>
    <col min="10519" max="10519" width="11.1428571428571" style="477" customWidth="1"/>
    <col min="10520" max="10752" width="10.5714285714286" style="477"/>
    <col min="10753" max="10760" width="0" style="477" hidden="1" customWidth="1"/>
    <col min="10761" max="10763" width="3.71428571428571" style="477" customWidth="1"/>
    <col min="10764" max="10764" width="12.7142857142857" style="477" customWidth="1"/>
    <col min="10765" max="10765" width="47.4285714285714" style="477" customWidth="1"/>
    <col min="10766" max="10769" width="0" style="477" hidden="1" customWidth="1"/>
    <col min="10770" max="10770" width="11.7142857142857" style="477" customWidth="1"/>
    <col min="10771" max="10771" width="6.42857142857143" style="477" customWidth="1"/>
    <col min="10772" max="10772" width="11.7142857142857" style="477" customWidth="1"/>
    <col min="10773" max="10773" width="0" style="477" hidden="1" customWidth="1"/>
    <col min="10774" max="10774" width="3.71428571428571" style="477" customWidth="1"/>
    <col min="10775" max="10775" width="11.1428571428571" style="477" customWidth="1"/>
    <col min="10776" max="11008" width="10.5714285714286" style="477"/>
    <col min="11009" max="11016" width="0" style="477" hidden="1" customWidth="1"/>
    <col min="11017" max="11019" width="3.71428571428571" style="477" customWidth="1"/>
    <col min="11020" max="11020" width="12.7142857142857" style="477" customWidth="1"/>
    <col min="11021" max="11021" width="47.4285714285714" style="477" customWidth="1"/>
    <col min="11022" max="11025" width="0" style="477" hidden="1" customWidth="1"/>
    <col min="11026" max="11026" width="11.7142857142857" style="477" customWidth="1"/>
    <col min="11027" max="11027" width="6.42857142857143" style="477" customWidth="1"/>
    <col min="11028" max="11028" width="11.7142857142857" style="477" customWidth="1"/>
    <col min="11029" max="11029" width="0" style="477" hidden="1" customWidth="1"/>
    <col min="11030" max="11030" width="3.71428571428571" style="477" customWidth="1"/>
    <col min="11031" max="11031" width="11.1428571428571" style="477" customWidth="1"/>
    <col min="11032" max="11264" width="10.5714285714286" style="477"/>
    <col min="11265" max="11272" width="0" style="477" hidden="1" customWidth="1"/>
    <col min="11273" max="11275" width="3.71428571428571" style="477" customWidth="1"/>
    <col min="11276" max="11276" width="12.7142857142857" style="477" customWidth="1"/>
    <col min="11277" max="11277" width="47.4285714285714" style="477" customWidth="1"/>
    <col min="11278" max="11281" width="0" style="477" hidden="1" customWidth="1"/>
    <col min="11282" max="11282" width="11.7142857142857" style="477" customWidth="1"/>
    <col min="11283" max="11283" width="6.42857142857143" style="477" customWidth="1"/>
    <col min="11284" max="11284" width="11.7142857142857" style="477" customWidth="1"/>
    <col min="11285" max="11285" width="0" style="477" hidden="1" customWidth="1"/>
    <col min="11286" max="11286" width="3.71428571428571" style="477" customWidth="1"/>
    <col min="11287" max="11287" width="11.1428571428571" style="477" customWidth="1"/>
    <col min="11288" max="11520" width="10.5714285714286" style="477"/>
    <col min="11521" max="11528" width="0" style="477" hidden="1" customWidth="1"/>
    <col min="11529" max="11531" width="3.71428571428571" style="477" customWidth="1"/>
    <col min="11532" max="11532" width="12.7142857142857" style="477" customWidth="1"/>
    <col min="11533" max="11533" width="47.4285714285714" style="477" customWidth="1"/>
    <col min="11534" max="11537" width="0" style="477" hidden="1" customWidth="1"/>
    <col min="11538" max="11538" width="11.7142857142857" style="477" customWidth="1"/>
    <col min="11539" max="11539" width="6.42857142857143" style="477" customWidth="1"/>
    <col min="11540" max="11540" width="11.7142857142857" style="477" customWidth="1"/>
    <col min="11541" max="11541" width="0" style="477" hidden="1" customWidth="1"/>
    <col min="11542" max="11542" width="3.71428571428571" style="477" customWidth="1"/>
    <col min="11543" max="11543" width="11.1428571428571" style="477" customWidth="1"/>
    <col min="11544" max="11776" width="10.5714285714286" style="477"/>
    <col min="11777" max="11784" width="0" style="477" hidden="1" customWidth="1"/>
    <col min="11785" max="11787" width="3.71428571428571" style="477" customWidth="1"/>
    <col min="11788" max="11788" width="12.7142857142857" style="477" customWidth="1"/>
    <col min="11789" max="11789" width="47.4285714285714" style="477" customWidth="1"/>
    <col min="11790" max="11793" width="0" style="477" hidden="1" customWidth="1"/>
    <col min="11794" max="11794" width="11.7142857142857" style="477" customWidth="1"/>
    <col min="11795" max="11795" width="6.42857142857143" style="477" customWidth="1"/>
    <col min="11796" max="11796" width="11.7142857142857" style="477" customWidth="1"/>
    <col min="11797" max="11797" width="0" style="477" hidden="1" customWidth="1"/>
    <col min="11798" max="11798" width="3.71428571428571" style="477" customWidth="1"/>
    <col min="11799" max="11799" width="11.1428571428571" style="477" customWidth="1"/>
    <col min="11800" max="12032" width="10.5714285714286" style="477"/>
    <col min="12033" max="12040" width="0" style="477" hidden="1" customWidth="1"/>
    <col min="12041" max="12043" width="3.71428571428571" style="477" customWidth="1"/>
    <col min="12044" max="12044" width="12.7142857142857" style="477" customWidth="1"/>
    <col min="12045" max="12045" width="47.4285714285714" style="477" customWidth="1"/>
    <col min="12046" max="12049" width="0" style="477" hidden="1" customWidth="1"/>
    <col min="12050" max="12050" width="11.7142857142857" style="477" customWidth="1"/>
    <col min="12051" max="12051" width="6.42857142857143" style="477" customWidth="1"/>
    <col min="12052" max="12052" width="11.7142857142857" style="477" customWidth="1"/>
    <col min="12053" max="12053" width="0" style="477" hidden="1" customWidth="1"/>
    <col min="12054" max="12054" width="3.71428571428571" style="477" customWidth="1"/>
    <col min="12055" max="12055" width="11.1428571428571" style="477" customWidth="1"/>
    <col min="12056" max="12288" width="10.5714285714286" style="477"/>
    <col min="12289" max="12296" width="0" style="477" hidden="1" customWidth="1"/>
    <col min="12297" max="12299" width="3.71428571428571" style="477" customWidth="1"/>
    <col min="12300" max="12300" width="12.7142857142857" style="477" customWidth="1"/>
    <col min="12301" max="12301" width="47.4285714285714" style="477" customWidth="1"/>
    <col min="12302" max="12305" width="0" style="477" hidden="1" customWidth="1"/>
    <col min="12306" max="12306" width="11.7142857142857" style="477" customWidth="1"/>
    <col min="12307" max="12307" width="6.42857142857143" style="477" customWidth="1"/>
    <col min="12308" max="12308" width="11.7142857142857" style="477" customWidth="1"/>
    <col min="12309" max="12309" width="0" style="477" hidden="1" customWidth="1"/>
    <col min="12310" max="12310" width="3.71428571428571" style="477" customWidth="1"/>
    <col min="12311" max="12311" width="11.1428571428571" style="477" customWidth="1"/>
    <col min="12312" max="12544" width="10.5714285714286" style="477"/>
    <col min="12545" max="12552" width="0" style="477" hidden="1" customWidth="1"/>
    <col min="12553" max="12555" width="3.71428571428571" style="477" customWidth="1"/>
    <col min="12556" max="12556" width="12.7142857142857" style="477" customWidth="1"/>
    <col min="12557" max="12557" width="47.4285714285714" style="477" customWidth="1"/>
    <col min="12558" max="12561" width="0" style="477" hidden="1" customWidth="1"/>
    <col min="12562" max="12562" width="11.7142857142857" style="477" customWidth="1"/>
    <col min="12563" max="12563" width="6.42857142857143" style="477" customWidth="1"/>
    <col min="12564" max="12564" width="11.7142857142857" style="477" customWidth="1"/>
    <col min="12565" max="12565" width="0" style="477" hidden="1" customWidth="1"/>
    <col min="12566" max="12566" width="3.71428571428571" style="477" customWidth="1"/>
    <col min="12567" max="12567" width="11.1428571428571" style="477" customWidth="1"/>
    <col min="12568" max="12800" width="10.5714285714286" style="477"/>
    <col min="12801" max="12808" width="0" style="477" hidden="1" customWidth="1"/>
    <col min="12809" max="12811" width="3.71428571428571" style="477" customWidth="1"/>
    <col min="12812" max="12812" width="12.7142857142857" style="477" customWidth="1"/>
    <col min="12813" max="12813" width="47.4285714285714" style="477" customWidth="1"/>
    <col min="12814" max="12817" width="0" style="477" hidden="1" customWidth="1"/>
    <col min="12818" max="12818" width="11.7142857142857" style="477" customWidth="1"/>
    <col min="12819" max="12819" width="6.42857142857143" style="477" customWidth="1"/>
    <col min="12820" max="12820" width="11.7142857142857" style="477" customWidth="1"/>
    <col min="12821" max="12821" width="0" style="477" hidden="1" customWidth="1"/>
    <col min="12822" max="12822" width="3.71428571428571" style="477" customWidth="1"/>
    <col min="12823" max="12823" width="11.1428571428571" style="477" customWidth="1"/>
    <col min="12824" max="13056" width="10.5714285714286" style="477"/>
    <col min="13057" max="13064" width="0" style="477" hidden="1" customWidth="1"/>
    <col min="13065" max="13067" width="3.71428571428571" style="477" customWidth="1"/>
    <col min="13068" max="13068" width="12.7142857142857" style="477" customWidth="1"/>
    <col min="13069" max="13069" width="47.4285714285714" style="477" customWidth="1"/>
    <col min="13070" max="13073" width="0" style="477" hidden="1" customWidth="1"/>
    <col min="13074" max="13074" width="11.7142857142857" style="477" customWidth="1"/>
    <col min="13075" max="13075" width="6.42857142857143" style="477" customWidth="1"/>
    <col min="13076" max="13076" width="11.7142857142857" style="477" customWidth="1"/>
    <col min="13077" max="13077" width="0" style="477" hidden="1" customWidth="1"/>
    <col min="13078" max="13078" width="3.71428571428571" style="477" customWidth="1"/>
    <col min="13079" max="13079" width="11.1428571428571" style="477" customWidth="1"/>
    <col min="13080" max="13312" width="10.5714285714286" style="477"/>
    <col min="13313" max="13320" width="0" style="477" hidden="1" customWidth="1"/>
    <col min="13321" max="13323" width="3.71428571428571" style="477" customWidth="1"/>
    <col min="13324" max="13324" width="12.7142857142857" style="477" customWidth="1"/>
    <col min="13325" max="13325" width="47.4285714285714" style="477" customWidth="1"/>
    <col min="13326" max="13329" width="0" style="477" hidden="1" customWidth="1"/>
    <col min="13330" max="13330" width="11.7142857142857" style="477" customWidth="1"/>
    <col min="13331" max="13331" width="6.42857142857143" style="477" customWidth="1"/>
    <col min="13332" max="13332" width="11.7142857142857" style="477" customWidth="1"/>
    <col min="13333" max="13333" width="0" style="477" hidden="1" customWidth="1"/>
    <col min="13334" max="13334" width="3.71428571428571" style="477" customWidth="1"/>
    <col min="13335" max="13335" width="11.1428571428571" style="477" customWidth="1"/>
    <col min="13336" max="13568" width="10.5714285714286" style="477"/>
    <col min="13569" max="13576" width="0" style="477" hidden="1" customWidth="1"/>
    <col min="13577" max="13579" width="3.71428571428571" style="477" customWidth="1"/>
    <col min="13580" max="13580" width="12.7142857142857" style="477" customWidth="1"/>
    <col min="13581" max="13581" width="47.4285714285714" style="477" customWidth="1"/>
    <col min="13582" max="13585" width="0" style="477" hidden="1" customWidth="1"/>
    <col min="13586" max="13586" width="11.7142857142857" style="477" customWidth="1"/>
    <col min="13587" max="13587" width="6.42857142857143" style="477" customWidth="1"/>
    <col min="13588" max="13588" width="11.7142857142857" style="477" customWidth="1"/>
    <col min="13589" max="13589" width="0" style="477" hidden="1" customWidth="1"/>
    <col min="13590" max="13590" width="3.71428571428571" style="477" customWidth="1"/>
    <col min="13591" max="13591" width="11.1428571428571" style="477" customWidth="1"/>
    <col min="13592" max="13824" width="10.5714285714286" style="477"/>
    <col min="13825" max="13832" width="0" style="477" hidden="1" customWidth="1"/>
    <col min="13833" max="13835" width="3.71428571428571" style="477" customWidth="1"/>
    <col min="13836" max="13836" width="12.7142857142857" style="477" customWidth="1"/>
    <col min="13837" max="13837" width="47.4285714285714" style="477" customWidth="1"/>
    <col min="13838" max="13841" width="0" style="477" hidden="1" customWidth="1"/>
    <col min="13842" max="13842" width="11.7142857142857" style="477" customWidth="1"/>
    <col min="13843" max="13843" width="6.42857142857143" style="477" customWidth="1"/>
    <col min="13844" max="13844" width="11.7142857142857" style="477" customWidth="1"/>
    <col min="13845" max="13845" width="0" style="477" hidden="1" customWidth="1"/>
    <col min="13846" max="13846" width="3.71428571428571" style="477" customWidth="1"/>
    <col min="13847" max="13847" width="11.1428571428571" style="477" customWidth="1"/>
    <col min="13848" max="14080" width="10.5714285714286" style="477"/>
    <col min="14081" max="14088" width="0" style="477" hidden="1" customWidth="1"/>
    <col min="14089" max="14091" width="3.71428571428571" style="477" customWidth="1"/>
    <col min="14092" max="14092" width="12.7142857142857" style="477" customWidth="1"/>
    <col min="14093" max="14093" width="47.4285714285714" style="477" customWidth="1"/>
    <col min="14094" max="14097" width="0" style="477" hidden="1" customWidth="1"/>
    <col min="14098" max="14098" width="11.7142857142857" style="477" customWidth="1"/>
    <col min="14099" max="14099" width="6.42857142857143" style="477" customWidth="1"/>
    <col min="14100" max="14100" width="11.7142857142857" style="477" customWidth="1"/>
    <col min="14101" max="14101" width="0" style="477" hidden="1" customWidth="1"/>
    <col min="14102" max="14102" width="3.71428571428571" style="477" customWidth="1"/>
    <col min="14103" max="14103" width="11.1428571428571" style="477" customWidth="1"/>
    <col min="14104" max="14336" width="10.5714285714286" style="477"/>
    <col min="14337" max="14344" width="0" style="477" hidden="1" customWidth="1"/>
    <col min="14345" max="14347" width="3.71428571428571" style="477" customWidth="1"/>
    <col min="14348" max="14348" width="12.7142857142857" style="477" customWidth="1"/>
    <col min="14349" max="14349" width="47.4285714285714" style="477" customWidth="1"/>
    <col min="14350" max="14353" width="0" style="477" hidden="1" customWidth="1"/>
    <col min="14354" max="14354" width="11.7142857142857" style="477" customWidth="1"/>
    <col min="14355" max="14355" width="6.42857142857143" style="477" customWidth="1"/>
    <col min="14356" max="14356" width="11.7142857142857" style="477" customWidth="1"/>
    <col min="14357" max="14357" width="0" style="477" hidden="1" customWidth="1"/>
    <col min="14358" max="14358" width="3.71428571428571" style="477" customWidth="1"/>
    <col min="14359" max="14359" width="11.1428571428571" style="477" customWidth="1"/>
    <col min="14360" max="14592" width="10.5714285714286" style="477"/>
    <col min="14593" max="14600" width="0" style="477" hidden="1" customWidth="1"/>
    <col min="14601" max="14603" width="3.71428571428571" style="477" customWidth="1"/>
    <col min="14604" max="14604" width="12.7142857142857" style="477" customWidth="1"/>
    <col min="14605" max="14605" width="47.4285714285714" style="477" customWidth="1"/>
    <col min="14606" max="14609" width="0" style="477" hidden="1" customWidth="1"/>
    <col min="14610" max="14610" width="11.7142857142857" style="477" customWidth="1"/>
    <col min="14611" max="14611" width="6.42857142857143" style="477" customWidth="1"/>
    <col min="14612" max="14612" width="11.7142857142857" style="477" customWidth="1"/>
    <col min="14613" max="14613" width="0" style="477" hidden="1" customWidth="1"/>
    <col min="14614" max="14614" width="3.71428571428571" style="477" customWidth="1"/>
    <col min="14615" max="14615" width="11.1428571428571" style="477" customWidth="1"/>
    <col min="14616" max="14848" width="10.5714285714286" style="477"/>
    <col min="14849" max="14856" width="0" style="477" hidden="1" customWidth="1"/>
    <col min="14857" max="14859" width="3.71428571428571" style="477" customWidth="1"/>
    <col min="14860" max="14860" width="12.7142857142857" style="477" customWidth="1"/>
    <col min="14861" max="14861" width="47.4285714285714" style="477" customWidth="1"/>
    <col min="14862" max="14865" width="0" style="477" hidden="1" customWidth="1"/>
    <col min="14866" max="14866" width="11.7142857142857" style="477" customWidth="1"/>
    <col min="14867" max="14867" width="6.42857142857143" style="477" customWidth="1"/>
    <col min="14868" max="14868" width="11.7142857142857" style="477" customWidth="1"/>
    <col min="14869" max="14869" width="0" style="477" hidden="1" customWidth="1"/>
    <col min="14870" max="14870" width="3.71428571428571" style="477" customWidth="1"/>
    <col min="14871" max="14871" width="11.1428571428571" style="477" customWidth="1"/>
    <col min="14872" max="15104" width="10.5714285714286" style="477"/>
    <col min="15105" max="15112" width="0" style="477" hidden="1" customWidth="1"/>
    <col min="15113" max="15115" width="3.71428571428571" style="477" customWidth="1"/>
    <col min="15116" max="15116" width="12.7142857142857" style="477" customWidth="1"/>
    <col min="15117" max="15117" width="47.4285714285714" style="477" customWidth="1"/>
    <col min="15118" max="15121" width="0" style="477" hidden="1" customWidth="1"/>
    <col min="15122" max="15122" width="11.7142857142857" style="477" customWidth="1"/>
    <col min="15123" max="15123" width="6.42857142857143" style="477" customWidth="1"/>
    <col min="15124" max="15124" width="11.7142857142857" style="477" customWidth="1"/>
    <col min="15125" max="15125" width="0" style="477" hidden="1" customWidth="1"/>
    <col min="15126" max="15126" width="3.71428571428571" style="477" customWidth="1"/>
    <col min="15127" max="15127" width="11.1428571428571" style="477" customWidth="1"/>
    <col min="15128" max="15360" width="10.5714285714286" style="477"/>
    <col min="15361" max="15368" width="0" style="477" hidden="1" customWidth="1"/>
    <col min="15369" max="15371" width="3.71428571428571" style="477" customWidth="1"/>
    <col min="15372" max="15372" width="12.7142857142857" style="477" customWidth="1"/>
    <col min="15373" max="15373" width="47.4285714285714" style="477" customWidth="1"/>
    <col min="15374" max="15377" width="0" style="477" hidden="1" customWidth="1"/>
    <col min="15378" max="15378" width="11.7142857142857" style="477" customWidth="1"/>
    <col min="15379" max="15379" width="6.42857142857143" style="477" customWidth="1"/>
    <col min="15380" max="15380" width="11.7142857142857" style="477" customWidth="1"/>
    <col min="15381" max="15381" width="0" style="477" hidden="1" customWidth="1"/>
    <col min="15382" max="15382" width="3.71428571428571" style="477" customWidth="1"/>
    <col min="15383" max="15383" width="11.1428571428571" style="477" customWidth="1"/>
    <col min="15384" max="15616" width="10.5714285714286" style="477"/>
    <col min="15617" max="15624" width="0" style="477" hidden="1" customWidth="1"/>
    <col min="15625" max="15627" width="3.71428571428571" style="477" customWidth="1"/>
    <col min="15628" max="15628" width="12.7142857142857" style="477" customWidth="1"/>
    <col min="15629" max="15629" width="47.4285714285714" style="477" customWidth="1"/>
    <col min="15630" max="15633" width="0" style="477" hidden="1" customWidth="1"/>
    <col min="15634" max="15634" width="11.7142857142857" style="477" customWidth="1"/>
    <col min="15635" max="15635" width="6.42857142857143" style="477" customWidth="1"/>
    <col min="15636" max="15636" width="11.7142857142857" style="477" customWidth="1"/>
    <col min="15637" max="15637" width="0" style="477" hidden="1" customWidth="1"/>
    <col min="15638" max="15638" width="3.71428571428571" style="477" customWidth="1"/>
    <col min="15639" max="15639" width="11.1428571428571" style="477" customWidth="1"/>
    <col min="15640" max="15872" width="10.5714285714286" style="477"/>
    <col min="15873" max="15880" width="0" style="477" hidden="1" customWidth="1"/>
    <col min="15881" max="15883" width="3.71428571428571" style="477" customWidth="1"/>
    <col min="15884" max="15884" width="12.7142857142857" style="477" customWidth="1"/>
    <col min="15885" max="15885" width="47.4285714285714" style="477" customWidth="1"/>
    <col min="15886" max="15889" width="0" style="477" hidden="1" customWidth="1"/>
    <col min="15890" max="15890" width="11.7142857142857" style="477" customWidth="1"/>
    <col min="15891" max="15891" width="6.42857142857143" style="477" customWidth="1"/>
    <col min="15892" max="15892" width="11.7142857142857" style="477" customWidth="1"/>
    <col min="15893" max="15893" width="0" style="477" hidden="1" customWidth="1"/>
    <col min="15894" max="15894" width="3.71428571428571" style="477" customWidth="1"/>
    <col min="15895" max="15895" width="11.1428571428571" style="477" customWidth="1"/>
    <col min="15896" max="16128" width="10.5714285714286" style="477"/>
    <col min="16129" max="16136" width="0" style="477" hidden="1" customWidth="1"/>
    <col min="16137" max="16139" width="3.71428571428571" style="477" customWidth="1"/>
    <col min="16140" max="16140" width="12.7142857142857" style="477" customWidth="1"/>
    <col min="16141" max="16141" width="47.4285714285714" style="477" customWidth="1"/>
    <col min="16142" max="16145" width="0" style="477" hidden="1" customWidth="1"/>
    <col min="16146" max="16146" width="11.7142857142857" style="477" customWidth="1"/>
    <col min="16147" max="16147" width="6.42857142857143" style="477" customWidth="1"/>
    <col min="16148" max="16148" width="11.7142857142857" style="477" customWidth="1"/>
    <col min="16149" max="16149" width="0" style="477" hidden="1" customWidth="1"/>
    <col min="16150" max="16150" width="3.71428571428571" style="477" customWidth="1"/>
    <col min="16151" max="16151" width="11.1428571428571" style="477" customWidth="1"/>
    <col min="16152" max="16384" width="10.5714285714286" style="477"/>
  </cols>
  <sheetData>
    <row r="1" ht="14.25" hidden="1"/>
    <row r="2" ht="14.25" hidden="1"/>
    <row r="3" ht="14.25" hidden="1"/>
    <row r="4" spans="10:21" ht="3" customHeight="1">
      <c r="J4" s="482"/>
      <c r="K4" s="482"/>
      <c r="L4" s="478"/>
      <c r="M4" s="478"/>
      <c r="N4" s="478"/>
      <c r="O4" s="485"/>
      <c r="P4" s="485"/>
      <c r="Q4" s="485"/>
      <c r="R4" s="485"/>
      <c r="S4" s="485"/>
      <c r="T4" s="485"/>
      <c r="U4" s="478"/>
    </row>
    <row r="5" spans="10:21" ht="22.5" customHeight="1">
      <c r="J5" s="482"/>
      <c r="K5" s="482"/>
      <c r="L5" s="1221" t="s">
        <v>659</v>
      </c>
      <c r="M5" s="1221"/>
      <c r="N5" s="1221"/>
      <c r="O5" s="1221"/>
      <c r="P5" s="1221"/>
      <c r="Q5" s="1221"/>
      <c r="R5" s="1221"/>
      <c r="S5" s="1221"/>
      <c r="T5" s="1221"/>
      <c r="U5" s="498"/>
    </row>
    <row r="6" spans="10:21"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503</v>
      </c>
      <c r="N7" s="667"/>
      <c r="O7" s="1253" t="str">
        <f>IF(NameOrPr_ch="",IF(NameOrPr="","",NameOrPr),NameOrPr_ch)</f>
        <v>Государственный комитет Республики Татарстан по тарифам</v>
      </c>
      <c r="P7" s="1254"/>
      <c r="Q7" s="1254"/>
      <c r="R7" s="1254"/>
      <c r="S7" s="1254"/>
      <c r="T7" s="1255"/>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598</v>
      </c>
      <c r="N8" s="667"/>
      <c r="O8" s="1253" t="str">
        <f>IF(datePr_ch="",IF(datePr="","",datePr),datePr_ch)</f>
        <v>19.12.2018</v>
      </c>
      <c r="P8" s="1254"/>
      <c r="Q8" s="1254"/>
      <c r="R8" s="1254"/>
      <c r="S8" s="1254"/>
      <c r="T8" s="1255"/>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597</v>
      </c>
      <c r="N9" s="667"/>
      <c r="O9" s="1253" t="str">
        <f>IF(numberPr_ch="",IF(numberPr="","",numberPr),numberPr_ch)</f>
        <v>5-103/тэ</v>
      </c>
      <c r="P9" s="1254"/>
      <c r="Q9" s="1254"/>
      <c r="R9" s="1254"/>
      <c r="S9" s="1254"/>
      <c r="T9" s="1255"/>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502</v>
      </c>
      <c r="N10" s="667"/>
      <c r="O10" s="1253" t="str">
        <f>IF(IstPub_ch="",IF(IstPub="","",IstPub),IstPub_ch)</f>
        <v>Официальный сайт правовой информации Министерства юстиции РТ:  http//pravo.tatarstan.ru</v>
      </c>
      <c r="P10" s="1254"/>
      <c r="Q10" s="1254"/>
      <c r="R10" s="1254"/>
      <c r="S10" s="1254"/>
      <c r="T10" s="1255"/>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0:21" ht="15" customHeight="1">
      <c r="J12" s="482"/>
      <c r="K12" s="482"/>
      <c r="L12" s="478"/>
      <c r="M12" s="478"/>
      <c r="N12" s="478"/>
      <c r="O12" s="1252"/>
      <c r="P12" s="1252"/>
      <c r="Q12" s="1252"/>
      <c r="R12" s="1252"/>
      <c r="S12" s="1252"/>
      <c r="T12" s="1252"/>
      <c r="U12" s="1252"/>
    </row>
    <row r="13" spans="10:23" ht="14.25">
      <c r="J13" s="482"/>
      <c r="K13" s="482"/>
      <c r="L13" s="1159" t="s">
        <v>454</v>
      </c>
      <c r="M13" s="1159"/>
      <c r="N13" s="1159"/>
      <c r="O13" s="1159"/>
      <c r="P13" s="1159"/>
      <c r="Q13" s="1159"/>
      <c r="R13" s="1159"/>
      <c r="S13" s="1159"/>
      <c r="T13" s="1159"/>
      <c r="U13" s="1159"/>
      <c r="V13" s="1159"/>
      <c r="W13" s="1159" t="s">
        <v>455</v>
      </c>
    </row>
    <row r="14" spans="10:23" ht="14.25" customHeight="1">
      <c r="J14" s="482"/>
      <c r="K14" s="482"/>
      <c r="L14" s="1234" t="s">
        <v>92</v>
      </c>
      <c r="M14" s="1234" t="s">
        <v>641</v>
      </c>
      <c r="N14" s="522"/>
      <c r="O14" s="1235" t="s">
        <v>643</v>
      </c>
      <c r="P14" s="1236"/>
      <c r="Q14" s="1236"/>
      <c r="R14" s="1236"/>
      <c r="S14" s="1236"/>
      <c r="T14" s="1237"/>
      <c r="U14" s="1218" t="s">
        <v>341</v>
      </c>
      <c r="V14" s="1231" t="s">
        <v>275</v>
      </c>
      <c r="W14" s="1159"/>
    </row>
    <row r="15" spans="1:34" s="524" customFormat="1" ht="14.25" customHeight="1">
      <c r="A15" s="586"/>
      <c r="B15" s="586"/>
      <c r="C15" s="586"/>
      <c r="D15" s="586"/>
      <c r="E15" s="586"/>
      <c r="F15" s="586"/>
      <c r="G15" s="592"/>
      <c r="H15" s="592"/>
      <c r="I15" s="532"/>
      <c r="J15" s="530"/>
      <c r="K15" s="530"/>
      <c r="L15" s="1234"/>
      <c r="M15" s="1234"/>
      <c r="N15" s="522"/>
      <c r="O15" s="1240" t="s">
        <v>774</v>
      </c>
      <c r="P15" s="1238" t="s">
        <v>271</v>
      </c>
      <c r="Q15" s="1239"/>
      <c r="R15" s="1216" t="s">
        <v>656</v>
      </c>
      <c r="S15" s="1216"/>
      <c r="T15" s="1217"/>
      <c r="U15" s="1219"/>
      <c r="V15" s="1232"/>
      <c r="W15" s="1159"/>
      <c r="X15" s="586"/>
      <c r="Y15" s="586"/>
      <c r="Z15" s="586"/>
      <c r="AA15" s="586"/>
      <c r="AB15" s="586"/>
      <c r="AC15" s="586"/>
      <c r="AD15" s="586"/>
      <c r="AE15" s="586"/>
      <c r="AF15" s="586"/>
      <c r="AG15" s="586"/>
      <c r="AH15" s="586"/>
    </row>
    <row r="16" spans="10:23" ht="33.75">
      <c r="J16" s="482"/>
      <c r="K16" s="482"/>
      <c r="L16" s="1234"/>
      <c r="M16" s="1234"/>
      <c r="N16" s="521"/>
      <c r="O16" s="1241"/>
      <c r="P16" s="536" t="s">
        <v>767</v>
      </c>
      <c r="Q16" s="536" t="s">
        <v>768</v>
      </c>
      <c r="R16" s="537" t="s">
        <v>274</v>
      </c>
      <c r="S16" s="1229" t="s">
        <v>273</v>
      </c>
      <c r="T16" s="1230"/>
      <c r="U16" s="1220"/>
      <c r="V16" s="1233"/>
      <c r="W16" s="1159"/>
    </row>
    <row r="17" spans="10:23" ht="14.25">
      <c r="J17" s="482"/>
      <c r="K17" s="490">
        <v>1</v>
      </c>
      <c r="L17" s="526" t="s">
        <v>93</v>
      </c>
      <c r="M17" s="526" t="s">
        <v>49</v>
      </c>
      <c r="N17" s="497" t="s">
        <v>49</v>
      </c>
      <c r="O17" s="488">
        <f ca="1">OFFSET(O17,0,-1)+1</f>
        <v>3</v>
      </c>
      <c r="P17" s="488">
        <f ca="1">OFFSET(P17,0,-1)+1</f>
        <v>4</v>
      </c>
      <c r="Q17" s="488">
        <f ca="1">OFFSET(Q17,0,-1)+1</f>
        <v>5</v>
      </c>
      <c r="R17" s="488">
        <f ca="1">OFFSET(R17,0,-1)+1</f>
        <v>6</v>
      </c>
      <c r="S17" s="1223">
        <f ca="1">OFFSET(S17,0,-1)+1</f>
        <v>7</v>
      </c>
      <c r="T17" s="1223"/>
      <c r="U17" s="488">
        <f ca="1">OFFSET(U17,0,-2)+1</f>
        <v>8</v>
      </c>
      <c r="V17" s="652">
        <f ca="1">OFFSET(V17,0,-1)</f>
        <v>8</v>
      </c>
      <c r="W17" s="488">
        <f ca="1">OFFSET(W17,0,-1)+1</f>
        <v>9</v>
      </c>
    </row>
    <row r="18" spans="1:23" ht="22.5">
      <c r="A18" s="1207">
        <v>1</v>
      </c>
      <c r="B18" s="959"/>
      <c r="C18" s="959"/>
      <c r="D18" s="959"/>
      <c r="E18" s="960"/>
      <c r="F18" s="961"/>
      <c r="G18" s="961"/>
      <c r="H18" s="961"/>
      <c r="I18" s="962"/>
      <c r="J18" s="957"/>
      <c r="K18" s="964"/>
      <c r="L18" s="594">
        <f>mergeValue(A18)</f>
        <v>1</v>
      </c>
      <c r="M18" s="642" t="s">
        <v>20</v>
      </c>
      <c r="N18" s="581"/>
      <c r="O18" s="1248"/>
      <c r="P18" s="1248"/>
      <c r="Q18" s="1248"/>
      <c r="R18" s="1248"/>
      <c r="S18" s="1248"/>
      <c r="T18" s="1248"/>
      <c r="U18" s="1248"/>
      <c r="V18" s="1248"/>
      <c r="W18" s="631" t="s">
        <v>660</v>
      </c>
    </row>
    <row r="19" spans="1:23" ht="22.5">
      <c r="A19" s="1207"/>
      <c r="B19" s="1207">
        <v>1</v>
      </c>
      <c r="C19" s="959"/>
      <c r="D19" s="959"/>
      <c r="E19" s="961"/>
      <c r="F19" s="961"/>
      <c r="G19" s="961"/>
      <c r="H19" s="961"/>
      <c r="I19" s="956"/>
      <c r="J19" s="955"/>
      <c r="K19" s="958"/>
      <c r="L19" s="594" t="str">
        <f>mergeValue(A19)&amp;"."&amp;mergeValue(B19)</f>
        <v>1.1</v>
      </c>
      <c r="M19" s="547" t="s">
        <v>16</v>
      </c>
      <c r="N19" s="581"/>
      <c r="O19" s="1248"/>
      <c r="P19" s="1248"/>
      <c r="Q19" s="1248"/>
      <c r="R19" s="1248"/>
      <c r="S19" s="1248"/>
      <c r="T19" s="1248"/>
      <c r="U19" s="1248"/>
      <c r="V19" s="1248"/>
      <c r="W19" s="631" t="s">
        <v>478</v>
      </c>
    </row>
    <row r="20" spans="1:23" ht="22.5">
      <c r="A20" s="1207"/>
      <c r="B20" s="1207"/>
      <c r="C20" s="1207">
        <v>1</v>
      </c>
      <c r="D20" s="959"/>
      <c r="E20" s="961"/>
      <c r="F20" s="961"/>
      <c r="G20" s="961"/>
      <c r="H20" s="961"/>
      <c r="I20" s="963"/>
      <c r="J20" s="955"/>
      <c r="K20" s="958"/>
      <c r="L20" s="594" t="str">
        <f>mergeValue(A20)&amp;"."&amp;mergeValue(B20)&amp;"."&amp;mergeValue(C20)</f>
        <v>1.1.1</v>
      </c>
      <c r="M20" s="548" t="s">
        <v>7</v>
      </c>
      <c r="N20" s="581"/>
      <c r="O20" s="1248"/>
      <c r="P20" s="1248"/>
      <c r="Q20" s="1248"/>
      <c r="R20" s="1248"/>
      <c r="S20" s="1248"/>
      <c r="T20" s="1248"/>
      <c r="U20" s="1248"/>
      <c r="V20" s="1248"/>
      <c r="W20" s="631" t="s">
        <v>635</v>
      </c>
    </row>
    <row r="21" spans="1:23" ht="22.5">
      <c r="A21" s="1207"/>
      <c r="B21" s="1207"/>
      <c r="C21" s="1207"/>
      <c r="D21" s="1207">
        <v>1</v>
      </c>
      <c r="E21" s="961"/>
      <c r="F21" s="961"/>
      <c r="G21" s="961"/>
      <c r="H21" s="961"/>
      <c r="I21" s="963"/>
      <c r="J21" s="955"/>
      <c r="K21" s="958"/>
      <c r="L21" s="594" t="str">
        <f>mergeValue(A21)&amp;"."&amp;mergeValue(B21)&amp;"."&amp;mergeValue(C21)&amp;"."&amp;mergeValue(D21)</f>
        <v>1.1.1.1</v>
      </c>
      <c r="M21" s="549" t="s">
        <v>22</v>
      </c>
      <c r="N21" s="581"/>
      <c r="O21" s="1248"/>
      <c r="P21" s="1248"/>
      <c r="Q21" s="1248"/>
      <c r="R21" s="1248"/>
      <c r="S21" s="1248"/>
      <c r="T21" s="1248"/>
      <c r="U21" s="1248"/>
      <c r="V21" s="1248"/>
      <c r="W21" s="631" t="s">
        <v>636</v>
      </c>
    </row>
    <row r="22" spans="1:23" ht="11.25" customHeight="1" hidden="1">
      <c r="A22" s="1207"/>
      <c r="B22" s="1207"/>
      <c r="C22" s="1207"/>
      <c r="D22" s="1207"/>
      <c r="E22" s="1207">
        <v>1</v>
      </c>
      <c r="F22" s="961"/>
      <c r="G22" s="961"/>
      <c r="H22" s="959">
        <v>1</v>
      </c>
      <c r="I22" s="1207">
        <v>1</v>
      </c>
      <c r="J22" s="961"/>
      <c r="K22" s="966"/>
      <c r="L22" s="594"/>
      <c r="M22" s="555"/>
      <c r="N22" s="582"/>
      <c r="O22" s="632"/>
      <c r="P22" s="632"/>
      <c r="Q22" s="632"/>
      <c r="R22" s="632"/>
      <c r="S22" s="632"/>
      <c r="T22" s="632"/>
      <c r="U22" s="632"/>
      <c r="V22" s="509"/>
      <c r="W22" s="560"/>
    </row>
    <row r="23" spans="1:27" ht="90">
      <c r="A23" s="1207"/>
      <c r="B23" s="1207"/>
      <c r="C23" s="1207"/>
      <c r="D23" s="1207"/>
      <c r="E23" s="1207"/>
      <c r="F23" s="1207">
        <v>1</v>
      </c>
      <c r="G23" s="959"/>
      <c r="H23" s="959"/>
      <c r="I23" s="1207"/>
      <c r="J23" s="1207">
        <v>1</v>
      </c>
      <c r="K23" s="967"/>
      <c r="L23" s="594" t="str">
        <f>mergeValue(A23)&amp;"."&amp;mergeValue(B23)&amp;"."&amp;mergeValue(C23)&amp;"."&amp;mergeValue(D23)&amp;"."&amp;mergeValue(F23)</f>
        <v>1.1.1.1.1</v>
      </c>
      <c r="M23" s="556" t="s">
        <v>10</v>
      </c>
      <c r="N23" s="582"/>
      <c r="O23" s="1209"/>
      <c r="P23" s="1209"/>
      <c r="Q23" s="1209"/>
      <c r="R23" s="1209"/>
      <c r="S23" s="1209"/>
      <c r="T23" s="1209"/>
      <c r="U23" s="1209"/>
      <c r="V23" s="1209"/>
      <c r="W23" s="631" t="s">
        <v>637</v>
      </c>
      <c r="Y23" s="505" t="str">
        <f>strCheckUnique(Z23:Z26)</f>
        <v/>
      </c>
      <c r="AA23" s="505"/>
    </row>
    <row r="24" spans="1:29" ht="189" customHeight="1">
      <c r="A24" s="1207"/>
      <c r="B24" s="1207"/>
      <c r="C24" s="1207"/>
      <c r="D24" s="1207"/>
      <c r="E24" s="1207"/>
      <c r="F24" s="1207"/>
      <c r="G24" s="959">
        <v>1</v>
      </c>
      <c r="H24" s="959"/>
      <c r="I24" s="1207"/>
      <c r="J24" s="1207"/>
      <c r="K24" s="967">
        <v>1</v>
      </c>
      <c r="L24" s="594" t="str">
        <f>mergeValue(A24)&amp;"."&amp;mergeValue(B24)&amp;"."&amp;mergeValue(C24)&amp;"."&amp;mergeValue(D24)&amp;"."&amp;mergeValue(F24)&amp;"."&amp;mergeValue(G24)</f>
        <v>1.1.1.1.1.1</v>
      </c>
      <c r="M24" s="1070"/>
      <c r="N24" s="587"/>
      <c r="O24" s="563"/>
      <c r="P24" s="563"/>
      <c r="Q24" s="1095"/>
      <c r="R24" s="1249"/>
      <c r="S24" s="1214" t="s">
        <v>84</v>
      </c>
      <c r="T24" s="1249"/>
      <c r="U24" s="1214" t="s">
        <v>85</v>
      </c>
      <c r="V24" s="579"/>
      <c r="W24" s="1224" t="s">
        <v>661</v>
      </c>
      <c r="X24" s="501" t="str">
        <f>strCheckDate(O25:V25)</f>
        <v/>
      </c>
      <c r="Y24" s="505"/>
      <c r="Z24" s="505" t="str">
        <f>IF(M24="","",M24)</f>
        <v/>
      </c>
      <c r="AA24" s="505"/>
      <c r="AB24" s="505"/>
      <c r="AC24" s="505"/>
    </row>
    <row r="25" spans="1:23" ht="11.25" hidden="1">
      <c r="A25" s="1207"/>
      <c r="B25" s="1207"/>
      <c r="C25" s="1207"/>
      <c r="D25" s="1207"/>
      <c r="E25" s="1207"/>
      <c r="F25" s="1207"/>
      <c r="G25" s="959"/>
      <c r="H25" s="959"/>
      <c r="I25" s="1207"/>
      <c r="J25" s="1207"/>
      <c r="K25" s="967"/>
      <c r="L25" s="601"/>
      <c r="M25" s="647"/>
      <c r="N25" s="587"/>
      <c r="O25" s="563"/>
      <c r="P25" s="563"/>
      <c r="Q25" s="585" t="str">
        <f>R24&amp;"-"&amp;T24</f>
        <v>-</v>
      </c>
      <c r="R25" s="1213"/>
      <c r="S25" s="1214"/>
      <c r="T25" s="1213"/>
      <c r="U25" s="1214"/>
      <c r="V25" s="579"/>
      <c r="W25" s="1225"/>
    </row>
    <row r="26" spans="1:34" s="476" customFormat="1" ht="15" customHeight="1">
      <c r="A26" s="1207"/>
      <c r="B26" s="1207"/>
      <c r="C26" s="1207"/>
      <c r="D26" s="1207"/>
      <c r="E26" s="1207"/>
      <c r="F26" s="1207"/>
      <c r="G26" s="961"/>
      <c r="H26" s="959"/>
      <c r="I26" s="1207"/>
      <c r="J26" s="1207"/>
      <c r="K26" s="966"/>
      <c r="L26" s="539"/>
      <c r="M26" s="557" t="s">
        <v>25</v>
      </c>
      <c r="N26" s="552"/>
      <c r="O26" s="546"/>
      <c r="P26" s="546"/>
      <c r="Q26" s="546"/>
      <c r="R26" s="574"/>
      <c r="S26" s="565"/>
      <c r="T26" s="564"/>
      <c r="U26" s="552"/>
      <c r="V26" s="561"/>
      <c r="W26" s="1226"/>
      <c r="X26" s="502"/>
      <c r="Y26" s="502"/>
      <c r="Z26" s="502"/>
      <c r="AA26" s="502"/>
      <c r="AB26" s="502"/>
      <c r="AC26" s="502"/>
      <c r="AD26" s="502"/>
      <c r="AE26" s="502"/>
      <c r="AF26" s="502"/>
      <c r="AG26" s="502"/>
      <c r="AH26" s="502"/>
    </row>
    <row r="27" spans="1:34" s="476" customFormat="1" ht="15" customHeight="1">
      <c r="A27" s="1207"/>
      <c r="B27" s="1207"/>
      <c r="C27" s="1207"/>
      <c r="D27" s="1207"/>
      <c r="E27" s="1207"/>
      <c r="F27" s="961"/>
      <c r="G27" s="961"/>
      <c r="H27" s="959"/>
      <c r="I27" s="1207"/>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customHeight="1" hidden="1">
      <c r="A28" s="1207"/>
      <c r="B28" s="1207"/>
      <c r="C28" s="1207"/>
      <c r="D28" s="1207"/>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4" s="476" customFormat="1" ht="15" customHeight="1">
      <c r="A29" s="1207"/>
      <c r="B29" s="1207"/>
      <c r="C29" s="1207"/>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7"/>
      <c r="B30" s="1207"/>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7"/>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1" ht="3" customHeight="1">
      <c r="L33" s="486"/>
      <c r="M33" s="486"/>
      <c r="N33" s="486"/>
      <c r="O33" s="486"/>
      <c r="P33" s="486"/>
      <c r="Q33" s="486"/>
      <c r="R33" s="486"/>
      <c r="S33" s="486"/>
      <c r="T33" s="486"/>
      <c r="U33" s="486"/>
    </row>
    <row r="34" spans="12:23" ht="141.75" customHeight="1">
      <c r="L34" s="1">
        <v>1</v>
      </c>
      <c r="M34" s="1200" t="s">
        <v>662</v>
      </c>
      <c r="N34" s="1200"/>
      <c r="O34" s="1200"/>
      <c r="P34" s="1200"/>
      <c r="Q34" s="1200"/>
      <c r="R34" s="1200"/>
      <c r="S34" s="1200"/>
      <c r="T34" s="1200"/>
      <c r="U34" s="1200"/>
      <c r="V34" s="1200"/>
      <c r="W34" s="1200"/>
    </row>
  </sheetData>
  <sheetProtection password="FA9C" sheet="1" objects="1" scenarios="1" formatColumns="0" formatRows="0"/>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13">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27:W32"/>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dataValidation allowBlank="1" showInputMessage="1" showErrorMessage="1" prompt="Для выбора выполните двойной щелчок левой клавиши мыши по соответствующей ячейке." sqref="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6cbc7fd-144f-4276-9bcf-70ff377f1a20}">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68</v>
      </c>
    </row>
    <row r="2" spans="6:9" ht="22.5">
      <c r="F2" s="1201" t="s">
        <v>492</v>
      </c>
      <c r="G2" s="1202"/>
      <c r="H2" s="1203"/>
      <c r="I2" s="436"/>
    </row>
    <row r="3"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26.12.2018</v>
      </c>
      <c r="I7" s="196" t="s">
        <v>494</v>
      </c>
      <c r="J7" s="334"/>
      <c r="K7" s="214"/>
      <c r="L7" s="214"/>
      <c r="M7" s="214"/>
      <c r="N7" s="214"/>
      <c r="O7" s="214"/>
      <c r="P7" s="214"/>
      <c r="Q7" s="214"/>
      <c r="R7" s="214"/>
      <c r="S7" s="214"/>
      <c r="T7" s="214"/>
    </row>
    <row r="8" spans="1:20" s="190" customFormat="1" ht="45">
      <c r="A8" s="1205">
        <v>1</v>
      </c>
      <c r="B8" s="214"/>
      <c r="C8" s="214"/>
      <c r="D8" s="214"/>
      <c r="F8" s="335" t="str">
        <f>"2."&amp;mergeValue(A8)</f>
        <v>2.1</v>
      </c>
      <c r="G8" s="417" t="s">
        <v>495</v>
      </c>
      <c r="H8" s="317"/>
      <c r="I8" s="196" t="s">
        <v>592</v>
      </c>
      <c r="J8" s="334"/>
      <c r="K8" s="214"/>
      <c r="L8" s="214"/>
      <c r="M8" s="214"/>
      <c r="N8" s="214"/>
      <c r="O8" s="214"/>
      <c r="P8" s="214"/>
      <c r="Q8" s="214"/>
      <c r="R8" s="214"/>
      <c r="S8" s="214"/>
      <c r="T8" s="214"/>
    </row>
    <row r="9" spans="1:20" s="190" customFormat="1" ht="22.5">
      <c r="A9" s="1205"/>
      <c r="B9" s="214"/>
      <c r="C9" s="214"/>
      <c r="D9" s="214"/>
      <c r="F9" s="335" t="str">
        <f>"3."&amp;mergeValue(A9)</f>
        <v>3.1</v>
      </c>
      <c r="G9" s="417" t="s">
        <v>496</v>
      </c>
      <c r="H9" s="317"/>
      <c r="I9" s="196" t="s">
        <v>590</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05"/>
      <c r="B12" s="1205"/>
      <c r="C12" s="1205">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"4."&amp;mergeValue(A13)&amp;"."&amp;mergeValue(B13)&amp;"."&amp;mergeValue(C13)&amp;"."&amp;mergeValue(D13)</f>
        <v>4.1.1.1.1</v>
      </c>
      <c r="G13" s="420" t="s">
        <v>499</v>
      </c>
      <c r="H13" s="317"/>
      <c r="I13" s="1206" t="s">
        <v>593</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595</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011a754-0781-4627-ad81-0634567ddabd}">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501" hidden="1" customWidth="1"/>
    <col min="7" max="8" width="11.1428571428571" style="507" hidden="1" customWidth="1"/>
    <col min="9" max="9" width="3.71428571428571" style="484" customWidth="1"/>
    <col min="10" max="11" width="3.71428571428571" style="483" customWidth="1"/>
    <col min="12" max="12" width="12.7142857142857" style="477" customWidth="1"/>
    <col min="13" max="13" width="44.7142857142857" style="477" customWidth="1"/>
    <col min="14" max="14" width="1.71428571428571" style="477" hidden="1" customWidth="1"/>
    <col min="15" max="21" width="23.7142857142857" style="477" hidden="1" customWidth="1"/>
    <col min="22" max="22" width="1.71428571428571" style="477" hidden="1" customWidth="1"/>
    <col min="23" max="23" width="11.7142857142857" style="477" customWidth="1"/>
    <col min="24" max="24" width="3.71428571428571" style="477" customWidth="1"/>
    <col min="25" max="25" width="11.7142857142857" style="477" customWidth="1"/>
    <col min="26" max="26" width="8.57142857142857" style="477" hidden="1" customWidth="1"/>
    <col min="27" max="27" width="4.71428571428571" style="477" customWidth="1"/>
    <col min="28" max="28" width="115.714285714286" style="477" customWidth="1"/>
    <col min="29" max="33" width="10.5714285714286" style="501"/>
    <col min="34" max="249" width="10.5714285714286" style="477"/>
    <col min="250" max="257" width="0" style="477" hidden="1" customWidth="1"/>
    <col min="258" max="260" width="3.71428571428571" style="477" customWidth="1"/>
    <col min="261" max="261" width="12.7142857142857" style="477" customWidth="1"/>
    <col min="262" max="262" width="47.4285714285714" style="477" customWidth="1"/>
    <col min="263" max="271" width="0" style="477" hidden="1" customWidth="1"/>
    <col min="272" max="272" width="11.7142857142857" style="477" customWidth="1"/>
    <col min="273" max="273" width="6.42857142857143" style="477" customWidth="1"/>
    <col min="274" max="274" width="11.7142857142857" style="477" customWidth="1"/>
    <col min="275" max="275" width="0" style="477" hidden="1" customWidth="1"/>
    <col min="276" max="276" width="3.71428571428571" style="477" customWidth="1"/>
    <col min="277" max="277" width="11.1428571428571" style="477" customWidth="1"/>
    <col min="278" max="505" width="10.5714285714286" style="477"/>
    <col min="506" max="513" width="0" style="477" hidden="1" customWidth="1"/>
    <col min="514" max="516" width="3.71428571428571" style="477" customWidth="1"/>
    <col min="517" max="517" width="12.7142857142857" style="477" customWidth="1"/>
    <col min="518" max="518" width="47.4285714285714" style="477" customWidth="1"/>
    <col min="519" max="527" width="0" style="477" hidden="1" customWidth="1"/>
    <col min="528" max="528" width="11.7142857142857" style="477" customWidth="1"/>
    <col min="529" max="529" width="6.42857142857143" style="477" customWidth="1"/>
    <col min="530" max="530" width="11.7142857142857" style="477" customWidth="1"/>
    <col min="531" max="531" width="0" style="477" hidden="1" customWidth="1"/>
    <col min="532" max="532" width="3.71428571428571" style="477" customWidth="1"/>
    <col min="533" max="533" width="11.1428571428571" style="477" customWidth="1"/>
    <col min="534" max="761" width="10.5714285714286" style="477"/>
    <col min="762" max="769" width="0" style="477" hidden="1" customWidth="1"/>
    <col min="770" max="772" width="3.71428571428571" style="477" customWidth="1"/>
    <col min="773" max="773" width="12.7142857142857" style="477" customWidth="1"/>
    <col min="774" max="774" width="47.4285714285714" style="477" customWidth="1"/>
    <col min="775" max="783" width="0" style="477" hidden="1" customWidth="1"/>
    <col min="784" max="784" width="11.7142857142857" style="477" customWidth="1"/>
    <col min="785" max="785" width="6.42857142857143" style="477" customWidth="1"/>
    <col min="786" max="786" width="11.7142857142857" style="477" customWidth="1"/>
    <col min="787" max="787" width="0" style="477" hidden="1" customWidth="1"/>
    <col min="788" max="788" width="3.71428571428571" style="477" customWidth="1"/>
    <col min="789" max="789" width="11.1428571428571" style="477" customWidth="1"/>
    <col min="790" max="1017" width="10.5714285714286" style="477"/>
    <col min="1018" max="1025" width="0" style="477" hidden="1" customWidth="1"/>
    <col min="1026" max="1028" width="3.71428571428571" style="477" customWidth="1"/>
    <col min="1029" max="1029" width="12.7142857142857" style="477" customWidth="1"/>
    <col min="1030" max="1030" width="47.4285714285714" style="477" customWidth="1"/>
    <col min="1031" max="1039" width="0" style="477" hidden="1" customWidth="1"/>
    <col min="1040" max="1040" width="11.7142857142857" style="477" customWidth="1"/>
    <col min="1041" max="1041" width="6.42857142857143" style="477" customWidth="1"/>
    <col min="1042" max="1042" width="11.7142857142857" style="477" customWidth="1"/>
    <col min="1043" max="1043" width="0" style="477" hidden="1" customWidth="1"/>
    <col min="1044" max="1044" width="3.71428571428571" style="477" customWidth="1"/>
    <col min="1045" max="1045" width="11.1428571428571" style="477" customWidth="1"/>
    <col min="1046" max="1273" width="10.5714285714286" style="477"/>
    <col min="1274" max="1281" width="0" style="477" hidden="1" customWidth="1"/>
    <col min="1282" max="1284" width="3.71428571428571" style="477" customWidth="1"/>
    <col min="1285" max="1285" width="12.7142857142857" style="477" customWidth="1"/>
    <col min="1286" max="1286" width="47.4285714285714" style="477" customWidth="1"/>
    <col min="1287" max="1295" width="0" style="477" hidden="1" customWidth="1"/>
    <col min="1296" max="1296" width="11.7142857142857" style="477" customWidth="1"/>
    <col min="1297" max="1297" width="6.42857142857143" style="477" customWidth="1"/>
    <col min="1298" max="1298" width="11.7142857142857" style="477" customWidth="1"/>
    <col min="1299" max="1299" width="0" style="477" hidden="1" customWidth="1"/>
    <col min="1300" max="1300" width="3.71428571428571" style="477" customWidth="1"/>
    <col min="1301" max="1301" width="11.1428571428571" style="477" customWidth="1"/>
    <col min="1302" max="1529" width="10.5714285714286" style="477"/>
    <col min="1530" max="1537" width="0" style="477" hidden="1" customWidth="1"/>
    <col min="1538" max="1540" width="3.71428571428571" style="477" customWidth="1"/>
    <col min="1541" max="1541" width="12.7142857142857" style="477" customWidth="1"/>
    <col min="1542" max="1542" width="47.4285714285714" style="477" customWidth="1"/>
    <col min="1543" max="1551" width="0" style="477" hidden="1" customWidth="1"/>
    <col min="1552" max="1552" width="11.7142857142857" style="477" customWidth="1"/>
    <col min="1553" max="1553" width="6.42857142857143" style="477" customWidth="1"/>
    <col min="1554" max="1554" width="11.7142857142857" style="477" customWidth="1"/>
    <col min="1555" max="1555" width="0" style="477" hidden="1" customWidth="1"/>
    <col min="1556" max="1556" width="3.71428571428571" style="477" customWidth="1"/>
    <col min="1557" max="1557" width="11.1428571428571" style="477" customWidth="1"/>
    <col min="1558" max="1785" width="10.5714285714286" style="477"/>
    <col min="1786" max="1793" width="0" style="477" hidden="1" customWidth="1"/>
    <col min="1794" max="1796" width="3.71428571428571" style="477" customWidth="1"/>
    <col min="1797" max="1797" width="12.7142857142857" style="477" customWidth="1"/>
    <col min="1798" max="1798" width="47.4285714285714" style="477" customWidth="1"/>
    <col min="1799" max="1807" width="0" style="477" hidden="1" customWidth="1"/>
    <col min="1808" max="1808" width="11.7142857142857" style="477" customWidth="1"/>
    <col min="1809" max="1809" width="6.42857142857143" style="477" customWidth="1"/>
    <col min="1810" max="1810" width="11.7142857142857" style="477" customWidth="1"/>
    <col min="1811" max="1811" width="0" style="477" hidden="1" customWidth="1"/>
    <col min="1812" max="1812" width="3.71428571428571" style="477" customWidth="1"/>
    <col min="1813" max="1813" width="11.1428571428571" style="477" customWidth="1"/>
    <col min="1814" max="2041" width="10.5714285714286" style="477"/>
    <col min="2042" max="2049" width="0" style="477" hidden="1" customWidth="1"/>
    <col min="2050" max="2052" width="3.71428571428571" style="477" customWidth="1"/>
    <col min="2053" max="2053" width="12.7142857142857" style="477" customWidth="1"/>
    <col min="2054" max="2054" width="47.4285714285714" style="477" customWidth="1"/>
    <col min="2055" max="2063" width="0" style="477" hidden="1" customWidth="1"/>
    <col min="2064" max="2064" width="11.7142857142857" style="477" customWidth="1"/>
    <col min="2065" max="2065" width="6.42857142857143" style="477" customWidth="1"/>
    <col min="2066" max="2066" width="11.7142857142857" style="477" customWidth="1"/>
    <col min="2067" max="2067" width="0" style="477" hidden="1" customWidth="1"/>
    <col min="2068" max="2068" width="3.71428571428571" style="477" customWidth="1"/>
    <col min="2069" max="2069" width="11.1428571428571" style="477" customWidth="1"/>
    <col min="2070" max="2297" width="10.5714285714286" style="477"/>
    <col min="2298" max="2305" width="0" style="477" hidden="1" customWidth="1"/>
    <col min="2306" max="2308" width="3.71428571428571" style="477" customWidth="1"/>
    <col min="2309" max="2309" width="12.7142857142857" style="477" customWidth="1"/>
    <col min="2310" max="2310" width="47.4285714285714" style="477" customWidth="1"/>
    <col min="2311" max="2319" width="0" style="477" hidden="1" customWidth="1"/>
    <col min="2320" max="2320" width="11.7142857142857" style="477" customWidth="1"/>
    <col min="2321" max="2321" width="6.42857142857143" style="477" customWidth="1"/>
    <col min="2322" max="2322" width="11.7142857142857" style="477" customWidth="1"/>
    <col min="2323" max="2323" width="0" style="477" hidden="1" customWidth="1"/>
    <col min="2324" max="2324" width="3.71428571428571" style="477" customWidth="1"/>
    <col min="2325" max="2325" width="11.1428571428571" style="477" customWidth="1"/>
    <col min="2326" max="2553" width="10.5714285714286" style="477"/>
    <col min="2554" max="2561" width="0" style="477" hidden="1" customWidth="1"/>
    <col min="2562" max="2564" width="3.71428571428571" style="477" customWidth="1"/>
    <col min="2565" max="2565" width="12.7142857142857" style="477" customWidth="1"/>
    <col min="2566" max="2566" width="47.4285714285714" style="477" customWidth="1"/>
    <col min="2567" max="2575" width="0" style="477" hidden="1" customWidth="1"/>
    <col min="2576" max="2576" width="11.7142857142857" style="477" customWidth="1"/>
    <col min="2577" max="2577" width="6.42857142857143" style="477" customWidth="1"/>
    <col min="2578" max="2578" width="11.7142857142857" style="477" customWidth="1"/>
    <col min="2579" max="2579" width="0" style="477" hidden="1" customWidth="1"/>
    <col min="2580" max="2580" width="3.71428571428571" style="477" customWidth="1"/>
    <col min="2581" max="2581" width="11.1428571428571" style="477" customWidth="1"/>
    <col min="2582" max="2809" width="10.5714285714286" style="477"/>
    <col min="2810" max="2817" width="0" style="477" hidden="1" customWidth="1"/>
    <col min="2818" max="2820" width="3.71428571428571" style="477" customWidth="1"/>
    <col min="2821" max="2821" width="12.7142857142857" style="477" customWidth="1"/>
    <col min="2822" max="2822" width="47.4285714285714" style="477" customWidth="1"/>
    <col min="2823" max="2831" width="0" style="477" hidden="1" customWidth="1"/>
    <col min="2832" max="2832" width="11.7142857142857" style="477" customWidth="1"/>
    <col min="2833" max="2833" width="6.42857142857143" style="477" customWidth="1"/>
    <col min="2834" max="2834" width="11.7142857142857" style="477" customWidth="1"/>
    <col min="2835" max="2835" width="0" style="477" hidden="1" customWidth="1"/>
    <col min="2836" max="2836" width="3.71428571428571" style="477" customWidth="1"/>
    <col min="2837" max="2837" width="11.1428571428571" style="477" customWidth="1"/>
    <col min="2838" max="3065" width="10.5714285714286" style="477"/>
    <col min="3066" max="3073" width="0" style="477" hidden="1" customWidth="1"/>
    <col min="3074" max="3076" width="3.71428571428571" style="477" customWidth="1"/>
    <col min="3077" max="3077" width="12.7142857142857" style="477" customWidth="1"/>
    <col min="3078" max="3078" width="47.4285714285714" style="477" customWidth="1"/>
    <col min="3079" max="3087" width="0" style="477" hidden="1" customWidth="1"/>
    <col min="3088" max="3088" width="11.7142857142857" style="477" customWidth="1"/>
    <col min="3089" max="3089" width="6.42857142857143" style="477" customWidth="1"/>
    <col min="3090" max="3090" width="11.7142857142857" style="477" customWidth="1"/>
    <col min="3091" max="3091" width="0" style="477" hidden="1" customWidth="1"/>
    <col min="3092" max="3092" width="3.71428571428571" style="477" customWidth="1"/>
    <col min="3093" max="3093" width="11.1428571428571" style="477" customWidth="1"/>
    <col min="3094" max="3321" width="10.5714285714286" style="477"/>
    <col min="3322" max="3329" width="0" style="477" hidden="1" customWidth="1"/>
    <col min="3330" max="3332" width="3.71428571428571" style="477" customWidth="1"/>
    <col min="3333" max="3333" width="12.7142857142857" style="477" customWidth="1"/>
    <col min="3334" max="3334" width="47.4285714285714" style="477" customWidth="1"/>
    <col min="3335" max="3343" width="0" style="477" hidden="1" customWidth="1"/>
    <col min="3344" max="3344" width="11.7142857142857" style="477" customWidth="1"/>
    <col min="3345" max="3345" width="6.42857142857143" style="477" customWidth="1"/>
    <col min="3346" max="3346" width="11.7142857142857" style="477" customWidth="1"/>
    <col min="3347" max="3347" width="0" style="477" hidden="1" customWidth="1"/>
    <col min="3348" max="3348" width="3.71428571428571" style="477" customWidth="1"/>
    <col min="3349" max="3349" width="11.1428571428571" style="477" customWidth="1"/>
    <col min="3350" max="3577" width="10.5714285714286" style="477"/>
    <col min="3578" max="3585" width="0" style="477" hidden="1" customWidth="1"/>
    <col min="3586" max="3588" width="3.71428571428571" style="477" customWidth="1"/>
    <col min="3589" max="3589" width="12.7142857142857" style="477" customWidth="1"/>
    <col min="3590" max="3590" width="47.4285714285714" style="477" customWidth="1"/>
    <col min="3591" max="3599" width="0" style="477" hidden="1" customWidth="1"/>
    <col min="3600" max="3600" width="11.7142857142857" style="477" customWidth="1"/>
    <col min="3601" max="3601" width="6.42857142857143" style="477" customWidth="1"/>
    <col min="3602" max="3602" width="11.7142857142857" style="477" customWidth="1"/>
    <col min="3603" max="3603" width="0" style="477" hidden="1" customWidth="1"/>
    <col min="3604" max="3604" width="3.71428571428571" style="477" customWidth="1"/>
    <col min="3605" max="3605" width="11.1428571428571" style="477" customWidth="1"/>
    <col min="3606" max="3833" width="10.5714285714286" style="477"/>
    <col min="3834" max="3841" width="0" style="477" hidden="1" customWidth="1"/>
    <col min="3842" max="3844" width="3.71428571428571" style="477" customWidth="1"/>
    <col min="3845" max="3845" width="12.7142857142857" style="477" customWidth="1"/>
    <col min="3846" max="3846" width="47.4285714285714" style="477" customWidth="1"/>
    <col min="3847" max="3855" width="0" style="477" hidden="1" customWidth="1"/>
    <col min="3856" max="3856" width="11.7142857142857" style="477" customWidth="1"/>
    <col min="3857" max="3857" width="6.42857142857143" style="477" customWidth="1"/>
    <col min="3858" max="3858" width="11.7142857142857" style="477" customWidth="1"/>
    <col min="3859" max="3859" width="0" style="477" hidden="1" customWidth="1"/>
    <col min="3860" max="3860" width="3.71428571428571" style="477" customWidth="1"/>
    <col min="3861" max="3861" width="11.1428571428571" style="477" customWidth="1"/>
    <col min="3862" max="4089" width="10.5714285714286" style="477"/>
    <col min="4090" max="4097" width="0" style="477" hidden="1" customWidth="1"/>
    <col min="4098" max="4100" width="3.71428571428571" style="477" customWidth="1"/>
    <col min="4101" max="4101" width="12.7142857142857" style="477" customWidth="1"/>
    <col min="4102" max="4102" width="47.4285714285714" style="477" customWidth="1"/>
    <col min="4103" max="4111" width="0" style="477" hidden="1" customWidth="1"/>
    <col min="4112" max="4112" width="11.7142857142857" style="477" customWidth="1"/>
    <col min="4113" max="4113" width="6.42857142857143" style="477" customWidth="1"/>
    <col min="4114" max="4114" width="11.7142857142857" style="477" customWidth="1"/>
    <col min="4115" max="4115" width="0" style="477" hidden="1" customWidth="1"/>
    <col min="4116" max="4116" width="3.71428571428571" style="477" customWidth="1"/>
    <col min="4117" max="4117" width="11.1428571428571" style="477" customWidth="1"/>
    <col min="4118" max="4345" width="10.5714285714286" style="477"/>
    <col min="4346" max="4353" width="0" style="477" hidden="1" customWidth="1"/>
    <col min="4354" max="4356" width="3.71428571428571" style="477" customWidth="1"/>
    <col min="4357" max="4357" width="12.7142857142857" style="477" customWidth="1"/>
    <col min="4358" max="4358" width="47.4285714285714" style="477" customWidth="1"/>
    <col min="4359" max="4367" width="0" style="477" hidden="1" customWidth="1"/>
    <col min="4368" max="4368" width="11.7142857142857" style="477" customWidth="1"/>
    <col min="4369" max="4369" width="6.42857142857143" style="477" customWidth="1"/>
    <col min="4370" max="4370" width="11.7142857142857" style="477" customWidth="1"/>
    <col min="4371" max="4371" width="0" style="477" hidden="1" customWidth="1"/>
    <col min="4372" max="4372" width="3.71428571428571" style="477" customWidth="1"/>
    <col min="4373" max="4373" width="11.1428571428571" style="477" customWidth="1"/>
    <col min="4374" max="4601" width="10.5714285714286" style="477"/>
    <col min="4602" max="4609" width="0" style="477" hidden="1" customWidth="1"/>
    <col min="4610" max="4612" width="3.71428571428571" style="477" customWidth="1"/>
    <col min="4613" max="4613" width="12.7142857142857" style="477" customWidth="1"/>
    <col min="4614" max="4614" width="47.4285714285714" style="477" customWidth="1"/>
    <col min="4615" max="4623" width="0" style="477" hidden="1" customWidth="1"/>
    <col min="4624" max="4624" width="11.7142857142857" style="477" customWidth="1"/>
    <col min="4625" max="4625" width="6.42857142857143" style="477" customWidth="1"/>
    <col min="4626" max="4626" width="11.7142857142857" style="477" customWidth="1"/>
    <col min="4627" max="4627" width="0" style="477" hidden="1" customWidth="1"/>
    <col min="4628" max="4628" width="3.71428571428571" style="477" customWidth="1"/>
    <col min="4629" max="4629" width="11.1428571428571" style="477" customWidth="1"/>
    <col min="4630" max="4857" width="10.5714285714286" style="477"/>
    <col min="4858" max="4865" width="0" style="477" hidden="1" customWidth="1"/>
    <col min="4866" max="4868" width="3.71428571428571" style="477" customWidth="1"/>
    <col min="4869" max="4869" width="12.7142857142857" style="477" customWidth="1"/>
    <col min="4870" max="4870" width="47.4285714285714" style="477" customWidth="1"/>
    <col min="4871" max="4879" width="0" style="477" hidden="1" customWidth="1"/>
    <col min="4880" max="4880" width="11.7142857142857" style="477" customWidth="1"/>
    <col min="4881" max="4881" width="6.42857142857143" style="477" customWidth="1"/>
    <col min="4882" max="4882" width="11.7142857142857" style="477" customWidth="1"/>
    <col min="4883" max="4883" width="0" style="477" hidden="1" customWidth="1"/>
    <col min="4884" max="4884" width="3.71428571428571" style="477" customWidth="1"/>
    <col min="4885" max="4885" width="11.1428571428571" style="477" customWidth="1"/>
    <col min="4886" max="5113" width="10.5714285714286" style="477"/>
    <col min="5114" max="5121" width="0" style="477" hidden="1" customWidth="1"/>
    <col min="5122" max="5124" width="3.71428571428571" style="477" customWidth="1"/>
    <col min="5125" max="5125" width="12.7142857142857" style="477" customWidth="1"/>
    <col min="5126" max="5126" width="47.4285714285714" style="477" customWidth="1"/>
    <col min="5127" max="5135" width="0" style="477" hidden="1" customWidth="1"/>
    <col min="5136" max="5136" width="11.7142857142857" style="477" customWidth="1"/>
    <col min="5137" max="5137" width="6.42857142857143" style="477" customWidth="1"/>
    <col min="5138" max="5138" width="11.7142857142857" style="477" customWidth="1"/>
    <col min="5139" max="5139" width="0" style="477" hidden="1" customWidth="1"/>
    <col min="5140" max="5140" width="3.71428571428571" style="477" customWidth="1"/>
    <col min="5141" max="5141" width="11.1428571428571" style="477" customWidth="1"/>
    <col min="5142" max="5369" width="10.5714285714286" style="477"/>
    <col min="5370" max="5377" width="0" style="477" hidden="1" customWidth="1"/>
    <col min="5378" max="5380" width="3.71428571428571" style="477" customWidth="1"/>
    <col min="5381" max="5381" width="12.7142857142857" style="477" customWidth="1"/>
    <col min="5382" max="5382" width="47.4285714285714" style="477" customWidth="1"/>
    <col min="5383" max="5391" width="0" style="477" hidden="1" customWidth="1"/>
    <col min="5392" max="5392" width="11.7142857142857" style="477" customWidth="1"/>
    <col min="5393" max="5393" width="6.42857142857143" style="477" customWidth="1"/>
    <col min="5394" max="5394" width="11.7142857142857" style="477" customWidth="1"/>
    <col min="5395" max="5395" width="0" style="477" hidden="1" customWidth="1"/>
    <col min="5396" max="5396" width="3.71428571428571" style="477" customWidth="1"/>
    <col min="5397" max="5397" width="11.1428571428571" style="477" customWidth="1"/>
    <col min="5398" max="5625" width="10.5714285714286" style="477"/>
    <col min="5626" max="5633" width="0" style="477" hidden="1" customWidth="1"/>
    <col min="5634" max="5636" width="3.71428571428571" style="477" customWidth="1"/>
    <col min="5637" max="5637" width="12.7142857142857" style="477" customWidth="1"/>
    <col min="5638" max="5638" width="47.4285714285714" style="477" customWidth="1"/>
    <col min="5639" max="5647" width="0" style="477" hidden="1" customWidth="1"/>
    <col min="5648" max="5648" width="11.7142857142857" style="477" customWidth="1"/>
    <col min="5649" max="5649" width="6.42857142857143" style="477" customWidth="1"/>
    <col min="5650" max="5650" width="11.7142857142857" style="477" customWidth="1"/>
    <col min="5651" max="5651" width="0" style="477" hidden="1" customWidth="1"/>
    <col min="5652" max="5652" width="3.71428571428571" style="477" customWidth="1"/>
    <col min="5653" max="5653" width="11.1428571428571" style="477" customWidth="1"/>
    <col min="5654" max="5881" width="10.5714285714286" style="477"/>
    <col min="5882" max="5889" width="0" style="477" hidden="1" customWidth="1"/>
    <col min="5890" max="5892" width="3.71428571428571" style="477" customWidth="1"/>
    <col min="5893" max="5893" width="12.7142857142857" style="477" customWidth="1"/>
    <col min="5894" max="5894" width="47.4285714285714" style="477" customWidth="1"/>
    <col min="5895" max="5903" width="0" style="477" hidden="1" customWidth="1"/>
    <col min="5904" max="5904" width="11.7142857142857" style="477" customWidth="1"/>
    <col min="5905" max="5905" width="6.42857142857143" style="477" customWidth="1"/>
    <col min="5906" max="5906" width="11.7142857142857" style="477" customWidth="1"/>
    <col min="5907" max="5907" width="0" style="477" hidden="1" customWidth="1"/>
    <col min="5908" max="5908" width="3.71428571428571" style="477" customWidth="1"/>
    <col min="5909" max="5909" width="11.1428571428571" style="477" customWidth="1"/>
    <col min="5910" max="6137" width="10.5714285714286" style="477"/>
    <col min="6138" max="6145" width="0" style="477" hidden="1" customWidth="1"/>
    <col min="6146" max="6148" width="3.71428571428571" style="477" customWidth="1"/>
    <col min="6149" max="6149" width="12.7142857142857" style="477" customWidth="1"/>
    <col min="6150" max="6150" width="47.4285714285714" style="477" customWidth="1"/>
    <col min="6151" max="6159" width="0" style="477" hidden="1" customWidth="1"/>
    <col min="6160" max="6160" width="11.7142857142857" style="477" customWidth="1"/>
    <col min="6161" max="6161" width="6.42857142857143" style="477" customWidth="1"/>
    <col min="6162" max="6162" width="11.7142857142857" style="477" customWidth="1"/>
    <col min="6163" max="6163" width="0" style="477" hidden="1" customWidth="1"/>
    <col min="6164" max="6164" width="3.71428571428571" style="477" customWidth="1"/>
    <col min="6165" max="6165" width="11.1428571428571" style="477" customWidth="1"/>
    <col min="6166" max="6393" width="10.5714285714286" style="477"/>
    <col min="6394" max="6401" width="0" style="477" hidden="1" customWidth="1"/>
    <col min="6402" max="6404" width="3.71428571428571" style="477" customWidth="1"/>
    <col min="6405" max="6405" width="12.7142857142857" style="477" customWidth="1"/>
    <col min="6406" max="6406" width="47.4285714285714" style="477" customWidth="1"/>
    <col min="6407" max="6415" width="0" style="477" hidden="1" customWidth="1"/>
    <col min="6416" max="6416" width="11.7142857142857" style="477" customWidth="1"/>
    <col min="6417" max="6417" width="6.42857142857143" style="477" customWidth="1"/>
    <col min="6418" max="6418" width="11.7142857142857" style="477" customWidth="1"/>
    <col min="6419" max="6419" width="0" style="477" hidden="1" customWidth="1"/>
    <col min="6420" max="6420" width="3.71428571428571" style="477" customWidth="1"/>
    <col min="6421" max="6421" width="11.1428571428571" style="477" customWidth="1"/>
    <col min="6422" max="6649" width="10.5714285714286" style="477"/>
    <col min="6650" max="6657" width="0" style="477" hidden="1" customWidth="1"/>
    <col min="6658" max="6660" width="3.71428571428571" style="477" customWidth="1"/>
    <col min="6661" max="6661" width="12.7142857142857" style="477" customWidth="1"/>
    <col min="6662" max="6662" width="47.4285714285714" style="477" customWidth="1"/>
    <col min="6663" max="6671" width="0" style="477" hidden="1" customWidth="1"/>
    <col min="6672" max="6672" width="11.7142857142857" style="477" customWidth="1"/>
    <col min="6673" max="6673" width="6.42857142857143" style="477" customWidth="1"/>
    <col min="6674" max="6674" width="11.7142857142857" style="477" customWidth="1"/>
    <col min="6675" max="6675" width="0" style="477" hidden="1" customWidth="1"/>
    <col min="6676" max="6676" width="3.71428571428571" style="477" customWidth="1"/>
    <col min="6677" max="6677" width="11.1428571428571" style="477" customWidth="1"/>
    <col min="6678" max="6905" width="10.5714285714286" style="477"/>
    <col min="6906" max="6913" width="0" style="477" hidden="1" customWidth="1"/>
    <col min="6914" max="6916" width="3.71428571428571" style="477" customWidth="1"/>
    <col min="6917" max="6917" width="12.7142857142857" style="477" customWidth="1"/>
    <col min="6918" max="6918" width="47.4285714285714" style="477" customWidth="1"/>
    <col min="6919" max="6927" width="0" style="477" hidden="1" customWidth="1"/>
    <col min="6928" max="6928" width="11.7142857142857" style="477" customWidth="1"/>
    <col min="6929" max="6929" width="6.42857142857143" style="477" customWidth="1"/>
    <col min="6930" max="6930" width="11.7142857142857" style="477" customWidth="1"/>
    <col min="6931" max="6931" width="0" style="477" hidden="1" customWidth="1"/>
    <col min="6932" max="6932" width="3.71428571428571" style="477" customWidth="1"/>
    <col min="6933" max="6933" width="11.1428571428571" style="477" customWidth="1"/>
    <col min="6934" max="7161" width="10.5714285714286" style="477"/>
    <col min="7162" max="7169" width="0" style="477" hidden="1" customWidth="1"/>
    <col min="7170" max="7172" width="3.71428571428571" style="477" customWidth="1"/>
    <col min="7173" max="7173" width="12.7142857142857" style="477" customWidth="1"/>
    <col min="7174" max="7174" width="47.4285714285714" style="477" customWidth="1"/>
    <col min="7175" max="7183" width="0" style="477" hidden="1" customWidth="1"/>
    <col min="7184" max="7184" width="11.7142857142857" style="477" customWidth="1"/>
    <col min="7185" max="7185" width="6.42857142857143" style="477" customWidth="1"/>
    <col min="7186" max="7186" width="11.7142857142857" style="477" customWidth="1"/>
    <col min="7187" max="7187" width="0" style="477" hidden="1" customWidth="1"/>
    <col min="7188" max="7188" width="3.71428571428571" style="477" customWidth="1"/>
    <col min="7189" max="7189" width="11.1428571428571" style="477" customWidth="1"/>
    <col min="7190" max="7417" width="10.5714285714286" style="477"/>
    <col min="7418" max="7425" width="0" style="477" hidden="1" customWidth="1"/>
    <col min="7426" max="7428" width="3.71428571428571" style="477" customWidth="1"/>
    <col min="7429" max="7429" width="12.7142857142857" style="477" customWidth="1"/>
    <col min="7430" max="7430" width="47.4285714285714" style="477" customWidth="1"/>
    <col min="7431" max="7439" width="0" style="477" hidden="1" customWidth="1"/>
    <col min="7440" max="7440" width="11.7142857142857" style="477" customWidth="1"/>
    <col min="7441" max="7441" width="6.42857142857143" style="477" customWidth="1"/>
    <col min="7442" max="7442" width="11.7142857142857" style="477" customWidth="1"/>
    <col min="7443" max="7443" width="0" style="477" hidden="1" customWidth="1"/>
    <col min="7444" max="7444" width="3.71428571428571" style="477" customWidth="1"/>
    <col min="7445" max="7445" width="11.1428571428571" style="477" customWidth="1"/>
    <col min="7446" max="7673" width="10.5714285714286" style="477"/>
    <col min="7674" max="7681" width="0" style="477" hidden="1" customWidth="1"/>
    <col min="7682" max="7684" width="3.71428571428571" style="477" customWidth="1"/>
    <col min="7685" max="7685" width="12.7142857142857" style="477" customWidth="1"/>
    <col min="7686" max="7686" width="47.4285714285714" style="477" customWidth="1"/>
    <col min="7687" max="7695" width="0" style="477" hidden="1" customWidth="1"/>
    <col min="7696" max="7696" width="11.7142857142857" style="477" customWidth="1"/>
    <col min="7697" max="7697" width="6.42857142857143" style="477" customWidth="1"/>
    <col min="7698" max="7698" width="11.7142857142857" style="477" customWidth="1"/>
    <col min="7699" max="7699" width="0" style="477" hidden="1" customWidth="1"/>
    <col min="7700" max="7700" width="3.71428571428571" style="477" customWidth="1"/>
    <col min="7701" max="7701" width="11.1428571428571" style="477" customWidth="1"/>
    <col min="7702" max="7929" width="10.5714285714286" style="477"/>
    <col min="7930" max="7937" width="0" style="477" hidden="1" customWidth="1"/>
    <col min="7938" max="7940" width="3.71428571428571" style="477" customWidth="1"/>
    <col min="7941" max="7941" width="12.7142857142857" style="477" customWidth="1"/>
    <col min="7942" max="7942" width="47.4285714285714" style="477" customWidth="1"/>
    <col min="7943" max="7951" width="0" style="477" hidden="1" customWidth="1"/>
    <col min="7952" max="7952" width="11.7142857142857" style="477" customWidth="1"/>
    <col min="7953" max="7953" width="6.42857142857143" style="477" customWidth="1"/>
    <col min="7954" max="7954" width="11.7142857142857" style="477" customWidth="1"/>
    <col min="7955" max="7955" width="0" style="477" hidden="1" customWidth="1"/>
    <col min="7956" max="7956" width="3.71428571428571" style="477" customWidth="1"/>
    <col min="7957" max="7957" width="11.1428571428571" style="477" customWidth="1"/>
    <col min="7958" max="8185" width="10.5714285714286" style="477"/>
    <col min="8186" max="8193" width="0" style="477" hidden="1" customWidth="1"/>
    <col min="8194" max="8196" width="3.71428571428571" style="477" customWidth="1"/>
    <col min="8197" max="8197" width="12.7142857142857" style="477" customWidth="1"/>
    <col min="8198" max="8198" width="47.4285714285714" style="477" customWidth="1"/>
    <col min="8199" max="8207" width="0" style="477" hidden="1" customWidth="1"/>
    <col min="8208" max="8208" width="11.7142857142857" style="477" customWidth="1"/>
    <col min="8209" max="8209" width="6.42857142857143" style="477" customWidth="1"/>
    <col min="8210" max="8210" width="11.7142857142857" style="477" customWidth="1"/>
    <col min="8211" max="8211" width="0" style="477" hidden="1" customWidth="1"/>
    <col min="8212" max="8212" width="3.71428571428571" style="477" customWidth="1"/>
    <col min="8213" max="8213" width="11.1428571428571" style="477" customWidth="1"/>
    <col min="8214" max="8441" width="10.5714285714286" style="477"/>
    <col min="8442" max="8449" width="0" style="477" hidden="1" customWidth="1"/>
    <col min="8450" max="8452" width="3.71428571428571" style="477" customWidth="1"/>
    <col min="8453" max="8453" width="12.7142857142857" style="477" customWidth="1"/>
    <col min="8454" max="8454" width="47.4285714285714" style="477" customWidth="1"/>
    <col min="8455" max="8463" width="0" style="477" hidden="1" customWidth="1"/>
    <col min="8464" max="8464" width="11.7142857142857" style="477" customWidth="1"/>
    <col min="8465" max="8465" width="6.42857142857143" style="477" customWidth="1"/>
    <col min="8466" max="8466" width="11.7142857142857" style="477" customWidth="1"/>
    <col min="8467" max="8467" width="0" style="477" hidden="1" customWidth="1"/>
    <col min="8468" max="8468" width="3.71428571428571" style="477" customWidth="1"/>
    <col min="8469" max="8469" width="11.1428571428571" style="477" customWidth="1"/>
    <col min="8470" max="8697" width="10.5714285714286" style="477"/>
    <col min="8698" max="8705" width="0" style="477" hidden="1" customWidth="1"/>
    <col min="8706" max="8708" width="3.71428571428571" style="477" customWidth="1"/>
    <col min="8709" max="8709" width="12.7142857142857" style="477" customWidth="1"/>
    <col min="8710" max="8710" width="47.4285714285714" style="477" customWidth="1"/>
    <col min="8711" max="8719" width="0" style="477" hidden="1" customWidth="1"/>
    <col min="8720" max="8720" width="11.7142857142857" style="477" customWidth="1"/>
    <col min="8721" max="8721" width="6.42857142857143" style="477" customWidth="1"/>
    <col min="8722" max="8722" width="11.7142857142857" style="477" customWidth="1"/>
    <col min="8723" max="8723" width="0" style="477" hidden="1" customWidth="1"/>
    <col min="8724" max="8724" width="3.71428571428571" style="477" customWidth="1"/>
    <col min="8725" max="8725" width="11.1428571428571" style="477" customWidth="1"/>
    <col min="8726" max="8953" width="10.5714285714286" style="477"/>
    <col min="8954" max="8961" width="0" style="477" hidden="1" customWidth="1"/>
    <col min="8962" max="8964" width="3.71428571428571" style="477" customWidth="1"/>
    <col min="8965" max="8965" width="12.7142857142857" style="477" customWidth="1"/>
    <col min="8966" max="8966" width="47.4285714285714" style="477" customWidth="1"/>
    <col min="8967" max="8975" width="0" style="477" hidden="1" customWidth="1"/>
    <col min="8976" max="8976" width="11.7142857142857" style="477" customWidth="1"/>
    <col min="8977" max="8977" width="6.42857142857143" style="477" customWidth="1"/>
    <col min="8978" max="8978" width="11.7142857142857" style="477" customWidth="1"/>
    <col min="8979" max="8979" width="0" style="477" hidden="1" customWidth="1"/>
    <col min="8980" max="8980" width="3.71428571428571" style="477" customWidth="1"/>
    <col min="8981" max="8981" width="11.1428571428571" style="477" customWidth="1"/>
    <col min="8982" max="9209" width="10.5714285714286" style="477"/>
    <col min="9210" max="9217" width="0" style="477" hidden="1" customWidth="1"/>
    <col min="9218" max="9220" width="3.71428571428571" style="477" customWidth="1"/>
    <col min="9221" max="9221" width="12.7142857142857" style="477" customWidth="1"/>
    <col min="9222" max="9222" width="47.4285714285714" style="477" customWidth="1"/>
    <col min="9223" max="9231" width="0" style="477" hidden="1" customWidth="1"/>
    <col min="9232" max="9232" width="11.7142857142857" style="477" customWidth="1"/>
    <col min="9233" max="9233" width="6.42857142857143" style="477" customWidth="1"/>
    <col min="9234" max="9234" width="11.7142857142857" style="477" customWidth="1"/>
    <col min="9235" max="9235" width="0" style="477" hidden="1" customWidth="1"/>
    <col min="9236" max="9236" width="3.71428571428571" style="477" customWidth="1"/>
    <col min="9237" max="9237" width="11.1428571428571" style="477" customWidth="1"/>
    <col min="9238" max="9465" width="10.5714285714286" style="477"/>
    <col min="9466" max="9473" width="0" style="477" hidden="1" customWidth="1"/>
    <col min="9474" max="9476" width="3.71428571428571" style="477" customWidth="1"/>
    <col min="9477" max="9477" width="12.7142857142857" style="477" customWidth="1"/>
    <col min="9478" max="9478" width="47.4285714285714" style="477" customWidth="1"/>
    <col min="9479" max="9487" width="0" style="477" hidden="1" customWidth="1"/>
    <col min="9488" max="9488" width="11.7142857142857" style="477" customWidth="1"/>
    <col min="9489" max="9489" width="6.42857142857143" style="477" customWidth="1"/>
    <col min="9490" max="9490" width="11.7142857142857" style="477" customWidth="1"/>
    <col min="9491" max="9491" width="0" style="477" hidden="1" customWidth="1"/>
    <col min="9492" max="9492" width="3.71428571428571" style="477" customWidth="1"/>
    <col min="9493" max="9493" width="11.1428571428571" style="477" customWidth="1"/>
    <col min="9494" max="9721" width="10.5714285714286" style="477"/>
    <col min="9722" max="9729" width="0" style="477" hidden="1" customWidth="1"/>
    <col min="9730" max="9732" width="3.71428571428571" style="477" customWidth="1"/>
    <col min="9733" max="9733" width="12.7142857142857" style="477" customWidth="1"/>
    <col min="9734" max="9734" width="47.4285714285714" style="477" customWidth="1"/>
    <col min="9735" max="9743" width="0" style="477" hidden="1" customWidth="1"/>
    <col min="9744" max="9744" width="11.7142857142857" style="477" customWidth="1"/>
    <col min="9745" max="9745" width="6.42857142857143" style="477" customWidth="1"/>
    <col min="9746" max="9746" width="11.7142857142857" style="477" customWidth="1"/>
    <col min="9747" max="9747" width="0" style="477" hidden="1" customWidth="1"/>
    <col min="9748" max="9748" width="3.71428571428571" style="477" customWidth="1"/>
    <col min="9749" max="9749" width="11.1428571428571" style="477" customWidth="1"/>
    <col min="9750" max="9977" width="10.5714285714286" style="477"/>
    <col min="9978" max="9985" width="0" style="477" hidden="1" customWidth="1"/>
    <col min="9986" max="9988" width="3.71428571428571" style="477" customWidth="1"/>
    <col min="9989" max="9989" width="12.7142857142857" style="477" customWidth="1"/>
    <col min="9990" max="9990" width="47.4285714285714" style="477" customWidth="1"/>
    <col min="9991" max="9999" width="0" style="477" hidden="1" customWidth="1"/>
    <col min="10000" max="10000" width="11.7142857142857" style="477" customWidth="1"/>
    <col min="10001" max="10001" width="6.42857142857143" style="477" customWidth="1"/>
    <col min="10002" max="10002" width="11.7142857142857" style="477" customWidth="1"/>
    <col min="10003" max="10003" width="0" style="477" hidden="1" customWidth="1"/>
    <col min="10004" max="10004" width="3.71428571428571" style="477" customWidth="1"/>
    <col min="10005" max="10005" width="11.1428571428571" style="477" customWidth="1"/>
    <col min="10006" max="10233" width="10.5714285714286" style="477"/>
    <col min="10234" max="10241" width="0" style="477" hidden="1" customWidth="1"/>
    <col min="10242" max="10244" width="3.71428571428571" style="477" customWidth="1"/>
    <col min="10245" max="10245" width="12.7142857142857" style="477" customWidth="1"/>
    <col min="10246" max="10246" width="47.4285714285714" style="477" customWidth="1"/>
    <col min="10247" max="10255" width="0" style="477" hidden="1" customWidth="1"/>
    <col min="10256" max="10256" width="11.7142857142857" style="477" customWidth="1"/>
    <col min="10257" max="10257" width="6.42857142857143" style="477" customWidth="1"/>
    <col min="10258" max="10258" width="11.7142857142857" style="477" customWidth="1"/>
    <col min="10259" max="10259" width="0" style="477" hidden="1" customWidth="1"/>
    <col min="10260" max="10260" width="3.71428571428571" style="477" customWidth="1"/>
    <col min="10261" max="10261" width="11.1428571428571" style="477" customWidth="1"/>
    <col min="10262" max="10489" width="10.5714285714286" style="477"/>
    <col min="10490" max="10497" width="0" style="477" hidden="1" customWidth="1"/>
    <col min="10498" max="10500" width="3.71428571428571" style="477" customWidth="1"/>
    <col min="10501" max="10501" width="12.7142857142857" style="477" customWidth="1"/>
    <col min="10502" max="10502" width="47.4285714285714" style="477" customWidth="1"/>
    <col min="10503" max="10511" width="0" style="477" hidden="1" customWidth="1"/>
    <col min="10512" max="10512" width="11.7142857142857" style="477" customWidth="1"/>
    <col min="10513" max="10513" width="6.42857142857143" style="477" customWidth="1"/>
    <col min="10514" max="10514" width="11.7142857142857" style="477" customWidth="1"/>
    <col min="10515" max="10515" width="0" style="477" hidden="1" customWidth="1"/>
    <col min="10516" max="10516" width="3.71428571428571" style="477" customWidth="1"/>
    <col min="10517" max="10517" width="11.1428571428571" style="477" customWidth="1"/>
    <col min="10518" max="10745" width="10.5714285714286" style="477"/>
    <col min="10746" max="10753" width="0" style="477" hidden="1" customWidth="1"/>
    <col min="10754" max="10756" width="3.71428571428571" style="477" customWidth="1"/>
    <col min="10757" max="10757" width="12.7142857142857" style="477" customWidth="1"/>
    <col min="10758" max="10758" width="47.4285714285714" style="477" customWidth="1"/>
    <col min="10759" max="10767" width="0" style="477" hidden="1" customWidth="1"/>
    <col min="10768" max="10768" width="11.7142857142857" style="477" customWidth="1"/>
    <col min="10769" max="10769" width="6.42857142857143" style="477" customWidth="1"/>
    <col min="10770" max="10770" width="11.7142857142857" style="477" customWidth="1"/>
    <col min="10771" max="10771" width="0" style="477" hidden="1" customWidth="1"/>
    <col min="10772" max="10772" width="3.71428571428571" style="477" customWidth="1"/>
    <col min="10773" max="10773" width="11.1428571428571" style="477" customWidth="1"/>
    <col min="10774" max="11001" width="10.5714285714286" style="477"/>
    <col min="11002" max="11009" width="0" style="477" hidden="1" customWidth="1"/>
    <col min="11010" max="11012" width="3.71428571428571" style="477" customWidth="1"/>
    <col min="11013" max="11013" width="12.7142857142857" style="477" customWidth="1"/>
    <col min="11014" max="11014" width="47.4285714285714" style="477" customWidth="1"/>
    <col min="11015" max="11023" width="0" style="477" hidden="1" customWidth="1"/>
    <col min="11024" max="11024" width="11.7142857142857" style="477" customWidth="1"/>
    <col min="11025" max="11025" width="6.42857142857143" style="477" customWidth="1"/>
    <col min="11026" max="11026" width="11.7142857142857" style="477" customWidth="1"/>
    <col min="11027" max="11027" width="0" style="477" hidden="1" customWidth="1"/>
    <col min="11028" max="11028" width="3.71428571428571" style="477" customWidth="1"/>
    <col min="11029" max="11029" width="11.1428571428571" style="477" customWidth="1"/>
    <col min="11030" max="11257" width="10.5714285714286" style="477"/>
    <col min="11258" max="11265" width="0" style="477" hidden="1" customWidth="1"/>
    <col min="11266" max="11268" width="3.71428571428571" style="477" customWidth="1"/>
    <col min="11269" max="11269" width="12.7142857142857" style="477" customWidth="1"/>
    <col min="11270" max="11270" width="47.4285714285714" style="477" customWidth="1"/>
    <col min="11271" max="11279" width="0" style="477" hidden="1" customWidth="1"/>
    <col min="11280" max="11280" width="11.7142857142857" style="477" customWidth="1"/>
    <col min="11281" max="11281" width="6.42857142857143" style="477" customWidth="1"/>
    <col min="11282" max="11282" width="11.7142857142857" style="477" customWidth="1"/>
    <col min="11283" max="11283" width="0" style="477" hidden="1" customWidth="1"/>
    <col min="11284" max="11284" width="3.71428571428571" style="477" customWidth="1"/>
    <col min="11285" max="11285" width="11.1428571428571" style="477" customWidth="1"/>
    <col min="11286" max="11513" width="10.5714285714286" style="477"/>
    <col min="11514" max="11521" width="0" style="477" hidden="1" customWidth="1"/>
    <col min="11522" max="11524" width="3.71428571428571" style="477" customWidth="1"/>
    <col min="11525" max="11525" width="12.7142857142857" style="477" customWidth="1"/>
    <col min="11526" max="11526" width="47.4285714285714" style="477" customWidth="1"/>
    <col min="11527" max="11535" width="0" style="477" hidden="1" customWidth="1"/>
    <col min="11536" max="11536" width="11.7142857142857" style="477" customWidth="1"/>
    <col min="11537" max="11537" width="6.42857142857143" style="477" customWidth="1"/>
    <col min="11538" max="11538" width="11.7142857142857" style="477" customWidth="1"/>
    <col min="11539" max="11539" width="0" style="477" hidden="1" customWidth="1"/>
    <col min="11540" max="11540" width="3.71428571428571" style="477" customWidth="1"/>
    <col min="11541" max="11541" width="11.1428571428571" style="477" customWidth="1"/>
    <col min="11542" max="11769" width="10.5714285714286" style="477"/>
    <col min="11770" max="11777" width="0" style="477" hidden="1" customWidth="1"/>
    <col min="11778" max="11780" width="3.71428571428571" style="477" customWidth="1"/>
    <col min="11781" max="11781" width="12.7142857142857" style="477" customWidth="1"/>
    <col min="11782" max="11782" width="47.4285714285714" style="477" customWidth="1"/>
    <col min="11783" max="11791" width="0" style="477" hidden="1" customWidth="1"/>
    <col min="11792" max="11792" width="11.7142857142857" style="477" customWidth="1"/>
    <col min="11793" max="11793" width="6.42857142857143" style="477" customWidth="1"/>
    <col min="11794" max="11794" width="11.7142857142857" style="477" customWidth="1"/>
    <col min="11795" max="11795" width="0" style="477" hidden="1" customWidth="1"/>
    <col min="11796" max="11796" width="3.71428571428571" style="477" customWidth="1"/>
    <col min="11797" max="11797" width="11.1428571428571" style="477" customWidth="1"/>
    <col min="11798" max="12025" width="10.5714285714286" style="477"/>
    <col min="12026" max="12033" width="0" style="477" hidden="1" customWidth="1"/>
    <col min="12034" max="12036" width="3.71428571428571" style="477" customWidth="1"/>
    <col min="12037" max="12037" width="12.7142857142857" style="477" customWidth="1"/>
    <col min="12038" max="12038" width="47.4285714285714" style="477" customWidth="1"/>
    <col min="12039" max="12047" width="0" style="477" hidden="1" customWidth="1"/>
    <col min="12048" max="12048" width="11.7142857142857" style="477" customWidth="1"/>
    <col min="12049" max="12049" width="6.42857142857143" style="477" customWidth="1"/>
    <col min="12050" max="12050" width="11.7142857142857" style="477" customWidth="1"/>
    <col min="12051" max="12051" width="0" style="477" hidden="1" customWidth="1"/>
    <col min="12052" max="12052" width="3.71428571428571" style="477" customWidth="1"/>
    <col min="12053" max="12053" width="11.1428571428571" style="477" customWidth="1"/>
    <col min="12054" max="12281" width="10.5714285714286" style="477"/>
    <col min="12282" max="12289" width="0" style="477" hidden="1" customWidth="1"/>
    <col min="12290" max="12292" width="3.71428571428571" style="477" customWidth="1"/>
    <col min="12293" max="12293" width="12.7142857142857" style="477" customWidth="1"/>
    <col min="12294" max="12294" width="47.4285714285714" style="477" customWidth="1"/>
    <col min="12295" max="12303" width="0" style="477" hidden="1" customWidth="1"/>
    <col min="12304" max="12304" width="11.7142857142857" style="477" customWidth="1"/>
    <col min="12305" max="12305" width="6.42857142857143" style="477" customWidth="1"/>
    <col min="12306" max="12306" width="11.7142857142857" style="477" customWidth="1"/>
    <col min="12307" max="12307" width="0" style="477" hidden="1" customWidth="1"/>
    <col min="12308" max="12308" width="3.71428571428571" style="477" customWidth="1"/>
    <col min="12309" max="12309" width="11.1428571428571" style="477" customWidth="1"/>
    <col min="12310" max="12537" width="10.5714285714286" style="477"/>
    <col min="12538" max="12545" width="0" style="477" hidden="1" customWidth="1"/>
    <col min="12546" max="12548" width="3.71428571428571" style="477" customWidth="1"/>
    <col min="12549" max="12549" width="12.7142857142857" style="477" customWidth="1"/>
    <col min="12550" max="12550" width="47.4285714285714" style="477" customWidth="1"/>
    <col min="12551" max="12559" width="0" style="477" hidden="1" customWidth="1"/>
    <col min="12560" max="12560" width="11.7142857142857" style="477" customWidth="1"/>
    <col min="12561" max="12561" width="6.42857142857143" style="477" customWidth="1"/>
    <col min="12562" max="12562" width="11.7142857142857" style="477" customWidth="1"/>
    <col min="12563" max="12563" width="0" style="477" hidden="1" customWidth="1"/>
    <col min="12564" max="12564" width="3.71428571428571" style="477" customWidth="1"/>
    <col min="12565" max="12565" width="11.1428571428571" style="477" customWidth="1"/>
    <col min="12566" max="12793" width="10.5714285714286" style="477"/>
    <col min="12794" max="12801" width="0" style="477" hidden="1" customWidth="1"/>
    <col min="12802" max="12804" width="3.71428571428571" style="477" customWidth="1"/>
    <col min="12805" max="12805" width="12.7142857142857" style="477" customWidth="1"/>
    <col min="12806" max="12806" width="47.4285714285714" style="477" customWidth="1"/>
    <col min="12807" max="12815" width="0" style="477" hidden="1" customWidth="1"/>
    <col min="12816" max="12816" width="11.7142857142857" style="477" customWidth="1"/>
    <col min="12817" max="12817" width="6.42857142857143" style="477" customWidth="1"/>
    <col min="12818" max="12818" width="11.7142857142857" style="477" customWidth="1"/>
    <col min="12819" max="12819" width="0" style="477" hidden="1" customWidth="1"/>
    <col min="12820" max="12820" width="3.71428571428571" style="477" customWidth="1"/>
    <col min="12821" max="12821" width="11.1428571428571" style="477" customWidth="1"/>
    <col min="12822" max="13049" width="10.5714285714286" style="477"/>
    <col min="13050" max="13057" width="0" style="477" hidden="1" customWidth="1"/>
    <col min="13058" max="13060" width="3.71428571428571" style="477" customWidth="1"/>
    <col min="13061" max="13061" width="12.7142857142857" style="477" customWidth="1"/>
    <col min="13062" max="13062" width="47.4285714285714" style="477" customWidth="1"/>
    <col min="13063" max="13071" width="0" style="477" hidden="1" customWidth="1"/>
    <col min="13072" max="13072" width="11.7142857142857" style="477" customWidth="1"/>
    <col min="13073" max="13073" width="6.42857142857143" style="477" customWidth="1"/>
    <col min="13074" max="13074" width="11.7142857142857" style="477" customWidth="1"/>
    <col min="13075" max="13075" width="0" style="477" hidden="1" customWidth="1"/>
    <col min="13076" max="13076" width="3.71428571428571" style="477" customWidth="1"/>
    <col min="13077" max="13077" width="11.1428571428571" style="477" customWidth="1"/>
    <col min="13078" max="13305" width="10.5714285714286" style="477"/>
    <col min="13306" max="13313" width="0" style="477" hidden="1" customWidth="1"/>
    <col min="13314" max="13316" width="3.71428571428571" style="477" customWidth="1"/>
    <col min="13317" max="13317" width="12.7142857142857" style="477" customWidth="1"/>
    <col min="13318" max="13318" width="47.4285714285714" style="477" customWidth="1"/>
    <col min="13319" max="13327" width="0" style="477" hidden="1" customWidth="1"/>
    <col min="13328" max="13328" width="11.7142857142857" style="477" customWidth="1"/>
    <col min="13329" max="13329" width="6.42857142857143" style="477" customWidth="1"/>
    <col min="13330" max="13330" width="11.7142857142857" style="477" customWidth="1"/>
    <col min="13331" max="13331" width="0" style="477" hidden="1" customWidth="1"/>
    <col min="13332" max="13332" width="3.71428571428571" style="477" customWidth="1"/>
    <col min="13333" max="13333" width="11.1428571428571" style="477" customWidth="1"/>
    <col min="13334" max="13561" width="10.5714285714286" style="477"/>
    <col min="13562" max="13569" width="0" style="477" hidden="1" customWidth="1"/>
    <col min="13570" max="13572" width="3.71428571428571" style="477" customWidth="1"/>
    <col min="13573" max="13573" width="12.7142857142857" style="477" customWidth="1"/>
    <col min="13574" max="13574" width="47.4285714285714" style="477" customWidth="1"/>
    <col min="13575" max="13583" width="0" style="477" hidden="1" customWidth="1"/>
    <col min="13584" max="13584" width="11.7142857142857" style="477" customWidth="1"/>
    <col min="13585" max="13585" width="6.42857142857143" style="477" customWidth="1"/>
    <col min="13586" max="13586" width="11.7142857142857" style="477" customWidth="1"/>
    <col min="13587" max="13587" width="0" style="477" hidden="1" customWidth="1"/>
    <col min="13588" max="13588" width="3.71428571428571" style="477" customWidth="1"/>
    <col min="13589" max="13589" width="11.1428571428571" style="477" customWidth="1"/>
    <col min="13590" max="13817" width="10.5714285714286" style="477"/>
    <col min="13818" max="13825" width="0" style="477" hidden="1" customWidth="1"/>
    <col min="13826" max="13828" width="3.71428571428571" style="477" customWidth="1"/>
    <col min="13829" max="13829" width="12.7142857142857" style="477" customWidth="1"/>
    <col min="13830" max="13830" width="47.4285714285714" style="477" customWidth="1"/>
    <col min="13831" max="13839" width="0" style="477" hidden="1" customWidth="1"/>
    <col min="13840" max="13840" width="11.7142857142857" style="477" customWidth="1"/>
    <col min="13841" max="13841" width="6.42857142857143" style="477" customWidth="1"/>
    <col min="13842" max="13842" width="11.7142857142857" style="477" customWidth="1"/>
    <col min="13843" max="13843" width="0" style="477" hidden="1" customWidth="1"/>
    <col min="13844" max="13844" width="3.71428571428571" style="477" customWidth="1"/>
    <col min="13845" max="13845" width="11.1428571428571" style="477" customWidth="1"/>
    <col min="13846" max="14073" width="10.5714285714286" style="477"/>
    <col min="14074" max="14081" width="0" style="477" hidden="1" customWidth="1"/>
    <col min="14082" max="14084" width="3.71428571428571" style="477" customWidth="1"/>
    <col min="14085" max="14085" width="12.7142857142857" style="477" customWidth="1"/>
    <col min="14086" max="14086" width="47.4285714285714" style="477" customWidth="1"/>
    <col min="14087" max="14095" width="0" style="477" hidden="1" customWidth="1"/>
    <col min="14096" max="14096" width="11.7142857142857" style="477" customWidth="1"/>
    <col min="14097" max="14097" width="6.42857142857143" style="477" customWidth="1"/>
    <col min="14098" max="14098" width="11.7142857142857" style="477" customWidth="1"/>
    <col min="14099" max="14099" width="0" style="477" hidden="1" customWidth="1"/>
    <col min="14100" max="14100" width="3.71428571428571" style="477" customWidth="1"/>
    <col min="14101" max="14101" width="11.1428571428571" style="477" customWidth="1"/>
    <col min="14102" max="14329" width="10.5714285714286" style="477"/>
    <col min="14330" max="14337" width="0" style="477" hidden="1" customWidth="1"/>
    <col min="14338" max="14340" width="3.71428571428571" style="477" customWidth="1"/>
    <col min="14341" max="14341" width="12.7142857142857" style="477" customWidth="1"/>
    <col min="14342" max="14342" width="47.4285714285714" style="477" customWidth="1"/>
    <col min="14343" max="14351" width="0" style="477" hidden="1" customWidth="1"/>
    <col min="14352" max="14352" width="11.7142857142857" style="477" customWidth="1"/>
    <col min="14353" max="14353" width="6.42857142857143" style="477" customWidth="1"/>
    <col min="14354" max="14354" width="11.7142857142857" style="477" customWidth="1"/>
    <col min="14355" max="14355" width="0" style="477" hidden="1" customWidth="1"/>
    <col min="14356" max="14356" width="3.71428571428571" style="477" customWidth="1"/>
    <col min="14357" max="14357" width="11.1428571428571" style="477" customWidth="1"/>
    <col min="14358" max="14585" width="10.5714285714286" style="477"/>
    <col min="14586" max="14593" width="0" style="477" hidden="1" customWidth="1"/>
    <col min="14594" max="14596" width="3.71428571428571" style="477" customWidth="1"/>
    <col min="14597" max="14597" width="12.7142857142857" style="477" customWidth="1"/>
    <col min="14598" max="14598" width="47.4285714285714" style="477" customWidth="1"/>
    <col min="14599" max="14607" width="0" style="477" hidden="1" customWidth="1"/>
    <col min="14608" max="14608" width="11.7142857142857" style="477" customWidth="1"/>
    <col min="14609" max="14609" width="6.42857142857143" style="477" customWidth="1"/>
    <col min="14610" max="14610" width="11.7142857142857" style="477" customWidth="1"/>
    <col min="14611" max="14611" width="0" style="477" hidden="1" customWidth="1"/>
    <col min="14612" max="14612" width="3.71428571428571" style="477" customWidth="1"/>
    <col min="14613" max="14613" width="11.1428571428571" style="477" customWidth="1"/>
    <col min="14614" max="14841" width="10.5714285714286" style="477"/>
    <col min="14842" max="14849" width="0" style="477" hidden="1" customWidth="1"/>
    <col min="14850" max="14852" width="3.71428571428571" style="477" customWidth="1"/>
    <col min="14853" max="14853" width="12.7142857142857" style="477" customWidth="1"/>
    <col min="14854" max="14854" width="47.4285714285714" style="477" customWidth="1"/>
    <col min="14855" max="14863" width="0" style="477" hidden="1" customWidth="1"/>
    <col min="14864" max="14864" width="11.7142857142857" style="477" customWidth="1"/>
    <col min="14865" max="14865" width="6.42857142857143" style="477" customWidth="1"/>
    <col min="14866" max="14866" width="11.7142857142857" style="477" customWidth="1"/>
    <col min="14867" max="14867" width="0" style="477" hidden="1" customWidth="1"/>
    <col min="14868" max="14868" width="3.71428571428571" style="477" customWidth="1"/>
    <col min="14869" max="14869" width="11.1428571428571" style="477" customWidth="1"/>
    <col min="14870" max="15097" width="10.5714285714286" style="477"/>
    <col min="15098" max="15105" width="0" style="477" hidden="1" customWidth="1"/>
    <col min="15106" max="15108" width="3.71428571428571" style="477" customWidth="1"/>
    <col min="15109" max="15109" width="12.7142857142857" style="477" customWidth="1"/>
    <col min="15110" max="15110" width="47.4285714285714" style="477" customWidth="1"/>
    <col min="15111" max="15119" width="0" style="477" hidden="1" customWidth="1"/>
    <col min="15120" max="15120" width="11.7142857142857" style="477" customWidth="1"/>
    <col min="15121" max="15121" width="6.42857142857143" style="477" customWidth="1"/>
    <col min="15122" max="15122" width="11.7142857142857" style="477" customWidth="1"/>
    <col min="15123" max="15123" width="0" style="477" hidden="1" customWidth="1"/>
    <col min="15124" max="15124" width="3.71428571428571" style="477" customWidth="1"/>
    <col min="15125" max="15125" width="11.1428571428571" style="477" customWidth="1"/>
    <col min="15126" max="15353" width="10.5714285714286" style="477"/>
    <col min="15354" max="15361" width="0" style="477" hidden="1" customWidth="1"/>
    <col min="15362" max="15364" width="3.71428571428571" style="477" customWidth="1"/>
    <col min="15365" max="15365" width="12.7142857142857" style="477" customWidth="1"/>
    <col min="15366" max="15366" width="47.4285714285714" style="477" customWidth="1"/>
    <col min="15367" max="15375" width="0" style="477" hidden="1" customWidth="1"/>
    <col min="15376" max="15376" width="11.7142857142857" style="477" customWidth="1"/>
    <col min="15377" max="15377" width="6.42857142857143" style="477" customWidth="1"/>
    <col min="15378" max="15378" width="11.7142857142857" style="477" customWidth="1"/>
    <col min="15379" max="15379" width="0" style="477" hidden="1" customWidth="1"/>
    <col min="15380" max="15380" width="3.71428571428571" style="477" customWidth="1"/>
    <col min="15381" max="15381" width="11.1428571428571" style="477" customWidth="1"/>
    <col min="15382" max="15609" width="10.5714285714286" style="477"/>
    <col min="15610" max="15617" width="0" style="477" hidden="1" customWidth="1"/>
    <col min="15618" max="15620" width="3.71428571428571" style="477" customWidth="1"/>
    <col min="15621" max="15621" width="12.7142857142857" style="477" customWidth="1"/>
    <col min="15622" max="15622" width="47.4285714285714" style="477" customWidth="1"/>
    <col min="15623" max="15631" width="0" style="477" hidden="1" customWidth="1"/>
    <col min="15632" max="15632" width="11.7142857142857" style="477" customWidth="1"/>
    <col min="15633" max="15633" width="6.42857142857143" style="477" customWidth="1"/>
    <col min="15634" max="15634" width="11.7142857142857" style="477" customWidth="1"/>
    <col min="15635" max="15635" width="0" style="477" hidden="1" customWidth="1"/>
    <col min="15636" max="15636" width="3.71428571428571" style="477" customWidth="1"/>
    <col min="15637" max="15637" width="11.1428571428571" style="477" customWidth="1"/>
    <col min="15638" max="15865" width="10.5714285714286" style="477"/>
    <col min="15866" max="15873" width="0" style="477" hidden="1" customWidth="1"/>
    <col min="15874" max="15876" width="3.71428571428571" style="477" customWidth="1"/>
    <col min="15877" max="15877" width="12.7142857142857" style="477" customWidth="1"/>
    <col min="15878" max="15878" width="47.4285714285714" style="477" customWidth="1"/>
    <col min="15879" max="15887" width="0" style="477" hidden="1" customWidth="1"/>
    <col min="15888" max="15888" width="11.7142857142857" style="477" customWidth="1"/>
    <col min="15889" max="15889" width="6.42857142857143" style="477" customWidth="1"/>
    <col min="15890" max="15890" width="11.7142857142857" style="477" customWidth="1"/>
    <col min="15891" max="15891" width="0" style="477" hidden="1" customWidth="1"/>
    <col min="15892" max="15892" width="3.71428571428571" style="477" customWidth="1"/>
    <col min="15893" max="15893" width="11.1428571428571" style="477" customWidth="1"/>
    <col min="15894" max="16121" width="10.5714285714286" style="477"/>
    <col min="16122" max="16129" width="0" style="477" hidden="1" customWidth="1"/>
    <col min="16130" max="16132" width="3.71428571428571" style="477" customWidth="1"/>
    <col min="16133" max="16133" width="12.7142857142857" style="477" customWidth="1"/>
    <col min="16134" max="16134" width="47.4285714285714" style="477" customWidth="1"/>
    <col min="16135" max="16143" width="0" style="477" hidden="1" customWidth="1"/>
    <col min="16144" max="16144" width="11.7142857142857" style="477" customWidth="1"/>
    <col min="16145" max="16145" width="6.42857142857143" style="477" customWidth="1"/>
    <col min="16146" max="16146" width="11.7142857142857" style="477" customWidth="1"/>
    <col min="16147" max="16147" width="0" style="477" hidden="1" customWidth="1"/>
    <col min="16148" max="16148" width="3.71428571428571" style="477" customWidth="1"/>
    <col min="16149" max="16149" width="11.1428571428571" style="477" customWidth="1"/>
    <col min="16150" max="16384" width="10.5714285714286" style="477"/>
  </cols>
  <sheetData>
    <row r="1" ht="14.25" hidden="1"/>
    <row r="2" ht="14.25" hidden="1"/>
    <row r="3" ht="14.25" hidden="1"/>
    <row r="4" spans="10:26" ht="3" customHeight="1">
      <c r="J4" s="482"/>
      <c r="K4" s="482"/>
      <c r="L4" s="478"/>
      <c r="M4" s="478"/>
      <c r="N4" s="478"/>
      <c r="O4" s="485"/>
      <c r="P4" s="485"/>
      <c r="Q4" s="485"/>
      <c r="R4" s="485"/>
      <c r="S4" s="485"/>
      <c r="T4" s="485"/>
      <c r="U4" s="485"/>
      <c r="V4" s="485"/>
      <c r="W4" s="485"/>
      <c r="X4" s="485"/>
      <c r="Y4" s="485"/>
      <c r="Z4" s="478"/>
    </row>
    <row r="5" spans="10:26" ht="22.5" customHeight="1">
      <c r="J5" s="482"/>
      <c r="K5" s="482"/>
      <c r="L5" s="1221" t="s">
        <v>668</v>
      </c>
      <c r="M5" s="1221"/>
      <c r="N5" s="1221"/>
      <c r="O5" s="1221"/>
      <c r="P5" s="1221"/>
      <c r="Q5" s="1221"/>
      <c r="R5" s="1221"/>
      <c r="S5" s="1221"/>
      <c r="T5" s="1221"/>
      <c r="U5" s="580"/>
      <c r="V5" s="524"/>
      <c r="W5" s="524"/>
      <c r="X5" s="586"/>
      <c r="Y5" s="586"/>
      <c r="Z5" s="498"/>
    </row>
    <row r="6" spans="10:22"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503</v>
      </c>
      <c r="N7" s="667"/>
      <c r="O7" s="1253" t="str">
        <f>IF(NameOrPr_ch="",IF(NameOrPr="","",NameOrPr),NameOrPr_ch)</f>
        <v>Государственный комитет Республики Татарстан по тарифам</v>
      </c>
      <c r="P7" s="1254"/>
      <c r="Q7" s="1254"/>
      <c r="R7" s="1254"/>
      <c r="S7" s="1254"/>
      <c r="T7" s="1255"/>
      <c r="U7" s="670"/>
      <c r="V7" s="525"/>
      <c r="AC7" s="586"/>
      <c r="AD7" s="586"/>
      <c r="AE7" s="586"/>
      <c r="AF7" s="586"/>
      <c r="AG7" s="586"/>
    </row>
    <row r="8" spans="1:33" s="492" customFormat="1" ht="18.75">
      <c r="A8" s="506"/>
      <c r="B8" s="506"/>
      <c r="C8" s="506"/>
      <c r="D8" s="506"/>
      <c r="E8" s="506"/>
      <c r="F8" s="506"/>
      <c r="G8" s="506"/>
      <c r="H8" s="506"/>
      <c r="L8" s="500"/>
      <c r="M8" s="618" t="s">
        <v>598</v>
      </c>
      <c r="N8" s="667"/>
      <c r="O8" s="1253" t="str">
        <f>IF(datePr_ch="",IF(datePr="","",datePr),datePr_ch)</f>
        <v>19.12.2018</v>
      </c>
      <c r="P8" s="1254"/>
      <c r="Q8" s="1254"/>
      <c r="R8" s="1254"/>
      <c r="S8" s="1254"/>
      <c r="T8" s="1255"/>
      <c r="U8" s="668"/>
      <c r="V8" s="487"/>
      <c r="AC8" s="506"/>
      <c r="AD8" s="506"/>
      <c r="AE8" s="506"/>
      <c r="AF8" s="506"/>
      <c r="AG8" s="506"/>
    </row>
    <row r="9" spans="1:33" s="492" customFormat="1" ht="18.75">
      <c r="A9" s="506"/>
      <c r="B9" s="506"/>
      <c r="C9" s="506"/>
      <c r="D9" s="506"/>
      <c r="E9" s="506"/>
      <c r="F9" s="506"/>
      <c r="G9" s="506"/>
      <c r="H9" s="506"/>
      <c r="L9" s="553"/>
      <c r="M9" s="618" t="s">
        <v>597</v>
      </c>
      <c r="N9" s="667"/>
      <c r="O9" s="1253" t="str">
        <f>IF(numberPr_ch="",IF(numberPr="","",numberPr),numberPr_ch)</f>
        <v>5-103/тэ</v>
      </c>
      <c r="P9" s="1254"/>
      <c r="Q9" s="1254"/>
      <c r="R9" s="1254"/>
      <c r="S9" s="1254"/>
      <c r="T9" s="1255"/>
      <c r="U9" s="668"/>
      <c r="V9" s="487"/>
      <c r="AC9" s="506"/>
      <c r="AD9" s="506"/>
      <c r="AE9" s="506"/>
      <c r="AF9" s="506"/>
      <c r="AG9" s="506"/>
    </row>
    <row r="10" spans="1:33" s="492" customFormat="1" ht="18.75">
      <c r="A10" s="506"/>
      <c r="B10" s="506"/>
      <c r="C10" s="506"/>
      <c r="D10" s="506"/>
      <c r="E10" s="506"/>
      <c r="F10" s="506"/>
      <c r="G10" s="506"/>
      <c r="H10" s="506"/>
      <c r="L10" s="553"/>
      <c r="M10" s="618" t="s">
        <v>502</v>
      </c>
      <c r="N10" s="667"/>
      <c r="O10" s="1253" t="str">
        <f>IF(IstPub_ch="",IF(IstPub="","",IstPub),IstPub_ch)</f>
        <v>Официальный сайт правовой информации Министерства юстиции РТ:  http//pravo.tatarstan.ru</v>
      </c>
      <c r="P10" s="1254"/>
      <c r="Q10" s="1254"/>
      <c r="R10" s="1254"/>
      <c r="S10" s="1254"/>
      <c r="T10" s="1255"/>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0:26" ht="14.25">
      <c r="J12" s="482"/>
      <c r="K12" s="482"/>
      <c r="L12" s="478"/>
      <c r="M12" s="478"/>
      <c r="N12" s="478"/>
      <c r="O12" s="1247"/>
      <c r="P12" s="1247"/>
      <c r="Q12" s="1247"/>
      <c r="R12" s="1247"/>
      <c r="S12" s="1247"/>
      <c r="T12" s="1247"/>
      <c r="U12" s="1247"/>
      <c r="V12" s="1247"/>
      <c r="W12" s="1247"/>
      <c r="X12" s="1247"/>
      <c r="Y12" s="1247"/>
      <c r="Z12" s="1247"/>
    </row>
    <row r="13" spans="10:28" ht="14.25" customHeight="1">
      <c r="J13" s="482"/>
      <c r="K13" s="482"/>
      <c r="L13" s="1234" t="s">
        <v>454</v>
      </c>
      <c r="M13" s="1234"/>
      <c r="N13" s="1234"/>
      <c r="O13" s="1234"/>
      <c r="P13" s="1234"/>
      <c r="Q13" s="1234"/>
      <c r="R13" s="1234"/>
      <c r="S13" s="1234"/>
      <c r="T13" s="1234"/>
      <c r="U13" s="1234"/>
      <c r="V13" s="1234"/>
      <c r="W13" s="1234"/>
      <c r="X13" s="1234"/>
      <c r="Y13" s="1234"/>
      <c r="Z13" s="1234"/>
      <c r="AA13" s="1234"/>
      <c r="AB13" s="1159" t="s">
        <v>455</v>
      </c>
    </row>
    <row r="14" spans="10:28" ht="14.25" customHeight="1">
      <c r="J14" s="482"/>
      <c r="K14" s="482"/>
      <c r="L14" s="1234" t="s">
        <v>92</v>
      </c>
      <c r="M14" s="1234" t="s">
        <v>641</v>
      </c>
      <c r="N14" s="579"/>
      <c r="O14" s="1159" t="s">
        <v>643</v>
      </c>
      <c r="P14" s="1159"/>
      <c r="Q14" s="1159"/>
      <c r="R14" s="1159"/>
      <c r="S14" s="1159"/>
      <c r="T14" s="1159"/>
      <c r="U14" s="1159"/>
      <c r="V14" s="1159"/>
      <c r="W14" s="1159"/>
      <c r="X14" s="1159"/>
      <c r="Y14" s="1159"/>
      <c r="Z14" s="1234" t="s">
        <v>341</v>
      </c>
      <c r="AA14" s="1246" t="s">
        <v>275</v>
      </c>
      <c r="AB14" s="1159"/>
    </row>
    <row r="15" spans="1:33" s="524" customFormat="1" ht="14.25" customHeight="1">
      <c r="A15" s="586"/>
      <c r="B15" s="586"/>
      <c r="C15" s="586"/>
      <c r="D15" s="586"/>
      <c r="E15" s="586"/>
      <c r="F15" s="586"/>
      <c r="G15" s="592"/>
      <c r="H15" s="592"/>
      <c r="I15" s="532"/>
      <c r="J15" s="530"/>
      <c r="K15" s="530"/>
      <c r="L15" s="1234"/>
      <c r="M15" s="1234"/>
      <c r="N15" s="579"/>
      <c r="O15" s="1262" t="s">
        <v>669</v>
      </c>
      <c r="P15" s="1262" t="s">
        <v>622</v>
      </c>
      <c r="Q15" s="1262" t="s">
        <v>623</v>
      </c>
      <c r="R15" s="1262" t="s">
        <v>271</v>
      </c>
      <c r="S15" s="1262"/>
      <c r="T15" s="1262" t="s">
        <v>271</v>
      </c>
      <c r="U15" s="1262"/>
      <c r="V15" s="653"/>
      <c r="W15" s="1261" t="s">
        <v>656</v>
      </c>
      <c r="X15" s="1261"/>
      <c r="Y15" s="1261"/>
      <c r="Z15" s="1234"/>
      <c r="AA15" s="1246"/>
      <c r="AB15" s="1159"/>
      <c r="AC15" s="586"/>
      <c r="AD15" s="586"/>
      <c r="AE15" s="586"/>
      <c r="AF15" s="586"/>
      <c r="AG15" s="586"/>
    </row>
    <row r="16" spans="10:28" ht="56.25" customHeight="1">
      <c r="J16" s="482"/>
      <c r="K16" s="482"/>
      <c r="L16" s="1234"/>
      <c r="M16" s="1234"/>
      <c r="N16" s="579"/>
      <c r="O16" s="1262"/>
      <c r="P16" s="1262"/>
      <c r="Q16" s="1262"/>
      <c r="R16" s="536" t="s">
        <v>624</v>
      </c>
      <c r="S16" s="536" t="s">
        <v>625</v>
      </c>
      <c r="T16" s="536" t="s">
        <v>626</v>
      </c>
      <c r="U16" s="536" t="s">
        <v>627</v>
      </c>
      <c r="V16" s="536"/>
      <c r="W16" s="537" t="s">
        <v>274</v>
      </c>
      <c r="X16" s="1258" t="s">
        <v>273</v>
      </c>
      <c r="Y16" s="1258"/>
      <c r="Z16" s="1234"/>
      <c r="AA16" s="1246"/>
      <c r="AB16" s="1159"/>
    </row>
    <row r="17" spans="10:28" ht="14.25">
      <c r="J17" s="482"/>
      <c r="K17" s="490">
        <v>1</v>
      </c>
      <c r="L17" s="479" t="s">
        <v>93</v>
      </c>
      <c r="M17" s="479" t="s">
        <v>49</v>
      </c>
      <c r="N17" s="497" t="s">
        <v>49</v>
      </c>
      <c r="O17" s="488">
        <f ca="1">OFFSET(O17,0,-1)+1</f>
        <v>3</v>
      </c>
      <c r="P17" s="488">
        <f ca="1" t="shared" si="0" ref="P17:W17">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3">
        <f ca="1">OFFSET(X17,0,-1)+1</f>
        <v>11</v>
      </c>
      <c r="Y17" s="1223"/>
      <c r="Z17" s="488">
        <f ca="1">OFFSET(Z17,0,-2)+1</f>
        <v>12</v>
      </c>
      <c r="AB17" s="488">
        <f ca="1">OFFSET(AB17,0,-2)+1</f>
        <v>13</v>
      </c>
    </row>
    <row r="18" spans="1:28" ht="22.5">
      <c r="A18" s="1207">
        <v>1</v>
      </c>
      <c r="B18" s="1054"/>
      <c r="C18" s="1054"/>
      <c r="D18" s="1054"/>
      <c r="E18" s="1055"/>
      <c r="F18" s="1056"/>
      <c r="G18" s="1054"/>
      <c r="H18" s="1054"/>
      <c r="I18" s="1042"/>
      <c r="J18" s="1047"/>
      <c r="K18" s="1047"/>
      <c r="L18" s="594">
        <f>mergeValue(A18)</f>
        <v>1</v>
      </c>
      <c r="M18" s="642" t="s">
        <v>20</v>
      </c>
      <c r="N18" s="581"/>
      <c r="O18" s="1248"/>
      <c r="P18" s="1248"/>
      <c r="Q18" s="1248"/>
      <c r="R18" s="1248"/>
      <c r="S18" s="1248"/>
      <c r="T18" s="1248"/>
      <c r="U18" s="1248"/>
      <c r="V18" s="1248"/>
      <c r="W18" s="1248"/>
      <c r="X18" s="1248"/>
      <c r="Y18" s="1248"/>
      <c r="Z18" s="1248"/>
      <c r="AA18" s="1248"/>
      <c r="AB18" s="631" t="s">
        <v>477</v>
      </c>
    </row>
    <row r="19" spans="1:28" ht="22.5">
      <c r="A19" s="1207"/>
      <c r="B19" s="1207">
        <v>1</v>
      </c>
      <c r="C19" s="1054"/>
      <c r="D19" s="1054"/>
      <c r="E19" s="1056"/>
      <c r="F19" s="1056"/>
      <c r="G19" s="1054"/>
      <c r="H19" s="1054"/>
      <c r="I19" s="1049"/>
      <c r="J19" s="1044"/>
      <c r="K19" s="1043"/>
      <c r="L19" s="594" t="str">
        <f>mergeValue(A19)&amp;"."&amp;mergeValue(B19)</f>
        <v>1.1</v>
      </c>
      <c r="M19" s="547" t="s">
        <v>16</v>
      </c>
      <c r="N19" s="581"/>
      <c r="O19" s="1248"/>
      <c r="P19" s="1248"/>
      <c r="Q19" s="1248"/>
      <c r="R19" s="1248"/>
      <c r="S19" s="1248"/>
      <c r="T19" s="1248"/>
      <c r="U19" s="1248"/>
      <c r="V19" s="1248"/>
      <c r="W19" s="1248"/>
      <c r="X19" s="1248"/>
      <c r="Y19" s="1248"/>
      <c r="Z19" s="1248"/>
      <c r="AA19" s="1248"/>
      <c r="AB19" s="631" t="s">
        <v>478</v>
      </c>
    </row>
    <row r="20" spans="1:28" ht="22.5">
      <c r="A20" s="1207"/>
      <c r="B20" s="1207"/>
      <c r="C20" s="1207">
        <v>1</v>
      </c>
      <c r="D20" s="1054"/>
      <c r="E20" s="1056"/>
      <c r="F20" s="1056"/>
      <c r="G20" s="1054"/>
      <c r="H20" s="1054"/>
      <c r="I20" s="1049"/>
      <c r="J20" s="1044"/>
      <c r="K20" s="1043"/>
      <c r="L20" s="594" t="str">
        <f>mergeValue(A20)&amp;"."&amp;mergeValue(B20)&amp;"."&amp;mergeValue(C20)</f>
        <v>1.1.1</v>
      </c>
      <c r="M20" s="548" t="s">
        <v>7</v>
      </c>
      <c r="N20" s="581"/>
      <c r="O20" s="1248"/>
      <c r="P20" s="1248"/>
      <c r="Q20" s="1248"/>
      <c r="R20" s="1248"/>
      <c r="S20" s="1248"/>
      <c r="T20" s="1248"/>
      <c r="U20" s="1248"/>
      <c r="V20" s="1248"/>
      <c r="W20" s="1248"/>
      <c r="X20" s="1248"/>
      <c r="Y20" s="1248"/>
      <c r="Z20" s="1248"/>
      <c r="AA20" s="1248"/>
      <c r="AB20" s="631" t="s">
        <v>635</v>
      </c>
    </row>
    <row r="21" spans="1:28" ht="22.5">
      <c r="A21" s="1207"/>
      <c r="B21" s="1207"/>
      <c r="C21" s="1207"/>
      <c r="D21" s="1207">
        <v>1</v>
      </c>
      <c r="E21" s="1056"/>
      <c r="F21" s="1056"/>
      <c r="G21" s="1054"/>
      <c r="H21" s="1054"/>
      <c r="I21" s="1049"/>
      <c r="J21" s="1044"/>
      <c r="K21" s="1043"/>
      <c r="L21" s="594" t="str">
        <f>mergeValue(A21)&amp;"."&amp;mergeValue(B21)&amp;"."&amp;mergeValue(C21)&amp;"."&amp;mergeValue(D21)</f>
        <v>1.1.1.1</v>
      </c>
      <c r="M21" s="549" t="s">
        <v>22</v>
      </c>
      <c r="N21" s="581"/>
      <c r="O21" s="1248"/>
      <c r="P21" s="1248"/>
      <c r="Q21" s="1248"/>
      <c r="R21" s="1248"/>
      <c r="S21" s="1248"/>
      <c r="T21" s="1248"/>
      <c r="U21" s="1248"/>
      <c r="V21" s="1248"/>
      <c r="W21" s="1248"/>
      <c r="X21" s="1248"/>
      <c r="Y21" s="1248"/>
      <c r="Z21" s="1248"/>
      <c r="AA21" s="1248"/>
      <c r="AB21" s="631" t="s">
        <v>636</v>
      </c>
    </row>
    <row r="22" spans="1:28" ht="0.2" customHeight="1">
      <c r="A22" s="1207"/>
      <c r="B22" s="1207"/>
      <c r="C22" s="1207"/>
      <c r="D22" s="1207"/>
      <c r="E22" s="1207">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2" ht="90">
      <c r="A23" s="1207"/>
      <c r="B23" s="1207"/>
      <c r="C23" s="1207"/>
      <c r="D23" s="1207"/>
      <c r="E23" s="1207"/>
      <c r="F23" s="1207">
        <v>1</v>
      </c>
      <c r="G23" s="1054"/>
      <c r="H23" s="1054"/>
      <c r="I23" s="1259"/>
      <c r="J23" s="1044"/>
      <c r="K23" s="1043"/>
      <c r="L23" s="594" t="str">
        <f>mergeValue(A23)&amp;"."&amp;mergeValue(B23)&amp;"."&amp;mergeValue(C23)&amp;"."&amp;mergeValue(D23)&amp;"."&amp;mergeValue(F23)</f>
        <v>1.1.1.1.1</v>
      </c>
      <c r="M23" s="556" t="s">
        <v>10</v>
      </c>
      <c r="N23" s="582"/>
      <c r="O23" s="1210"/>
      <c r="P23" s="1211"/>
      <c r="Q23" s="1211"/>
      <c r="R23" s="1211"/>
      <c r="S23" s="1211"/>
      <c r="T23" s="1211"/>
      <c r="U23" s="1211"/>
      <c r="V23" s="1211"/>
      <c r="W23" s="1211"/>
      <c r="X23" s="1211"/>
      <c r="Y23" s="1211"/>
      <c r="Z23" s="1211"/>
      <c r="AA23" s="1212"/>
      <c r="AB23" s="631" t="s">
        <v>637</v>
      </c>
      <c r="AD23" s="505" t="str">
        <f>strCheckUnique(AE23:AE28)</f>
        <v/>
      </c>
      <c r="AF23" s="505"/>
    </row>
    <row r="24" spans="1:33" ht="135">
      <c r="A24" s="1207"/>
      <c r="B24" s="1207"/>
      <c r="C24" s="1207"/>
      <c r="D24" s="1207"/>
      <c r="E24" s="1207"/>
      <c r="F24" s="1207"/>
      <c r="G24" s="1207">
        <v>1</v>
      </c>
      <c r="H24" s="1054"/>
      <c r="I24" s="1259"/>
      <c r="J24" s="1260"/>
      <c r="K24" s="1050"/>
      <c r="L24" s="594" t="str">
        <f>mergeValue(A24)&amp;"."&amp;mergeValue(B24)&amp;"."&amp;mergeValue(C24)&amp;"."&amp;mergeValue(D24)&amp;"."&amp;mergeValue(F24)&amp;"."&amp;mergeValue(G24)</f>
        <v>1.1.1.1.1.1</v>
      </c>
      <c r="M24" s="1070" t="s">
        <v>652</v>
      </c>
      <c r="N24" s="647"/>
      <c r="O24" s="563"/>
      <c r="P24" s="563"/>
      <c r="Q24" s="563"/>
      <c r="R24" s="494"/>
      <c r="S24" s="1096"/>
      <c r="T24" s="494"/>
      <c r="U24" s="1096"/>
      <c r="V24" s="585" t="str">
        <f>W24&amp;"-"&amp;Y24</f>
        <v>-</v>
      </c>
      <c r="W24" s="1249"/>
      <c r="X24" s="1214" t="s">
        <v>84</v>
      </c>
      <c r="Y24" s="1249"/>
      <c r="Z24" s="1214" t="s">
        <v>85</v>
      </c>
      <c r="AA24" s="538"/>
      <c r="AB24" s="631" t="s">
        <v>670</v>
      </c>
      <c r="AC24" s="501" t="str">
        <f>strCheckDate(O24:AA24)</f>
        <v/>
      </c>
      <c r="AD24" s="505"/>
      <c r="AE24" s="505" t="str">
        <f>IF(M24="","",M24)</f>
        <v>горячая вода в системе централизованного теплоснабжения на горячее водоснабжение</v>
      </c>
      <c r="AF24" s="505"/>
      <c r="AG24" s="505"/>
    </row>
    <row r="25" spans="1:32" ht="99" customHeight="1">
      <c r="A25" s="1207"/>
      <c r="B25" s="1207"/>
      <c r="C25" s="1207"/>
      <c r="D25" s="1207"/>
      <c r="E25" s="1207"/>
      <c r="F25" s="1207"/>
      <c r="G25" s="1207"/>
      <c r="H25" s="1054">
        <v>1</v>
      </c>
      <c r="I25" s="1259"/>
      <c r="J25" s="1260"/>
      <c r="K25" s="1050"/>
      <c r="L25" s="594" t="str">
        <f>mergeValue(A25)&amp;"."&amp;mergeValue(B25)&amp;"."&amp;mergeValue(C25)&amp;"."&amp;mergeValue(D25)&amp;"."&amp;mergeValue(F25)&amp;"."&amp;mergeValue(G25)&amp;"."&amp;mergeValue(H25)</f>
        <v>1.1.1.1.1.1.1</v>
      </c>
      <c r="M25" s="1072"/>
      <c r="N25" s="495"/>
      <c r="O25" s="563"/>
      <c r="P25" s="563"/>
      <c r="Q25" s="563"/>
      <c r="R25" s="494"/>
      <c r="S25" s="1096"/>
      <c r="T25" s="494"/>
      <c r="U25" s="1096"/>
      <c r="V25" s="585" t="str">
        <f>W25&amp;"-"&amp;Y25</f>
        <v>-</v>
      </c>
      <c r="W25" s="1249"/>
      <c r="X25" s="1214"/>
      <c r="Y25" s="1249"/>
      <c r="Z25" s="1214"/>
      <c r="AA25" s="671"/>
      <c r="AB25" s="1224" t="s">
        <v>671</v>
      </c>
      <c r="AC25" s="501" t="str">
        <f>strCheckDate(O25:AA25)</f>
        <v/>
      </c>
      <c r="AF25" s="505"/>
    </row>
    <row r="26" spans="1:32" ht="14.25" customHeight="1" hidden="1">
      <c r="A26" s="1207"/>
      <c r="B26" s="1207"/>
      <c r="C26" s="1207"/>
      <c r="D26" s="1207"/>
      <c r="E26" s="1207"/>
      <c r="F26" s="1207"/>
      <c r="G26" s="1207"/>
      <c r="H26" s="1054"/>
      <c r="I26" s="1259"/>
      <c r="J26" s="1260"/>
      <c r="K26" s="1050"/>
      <c r="L26" s="601"/>
      <c r="M26" s="647"/>
      <c r="N26" s="647"/>
      <c r="O26" s="563"/>
      <c r="P26" s="494"/>
      <c r="Q26" s="494"/>
      <c r="R26" s="494"/>
      <c r="S26" s="494"/>
      <c r="T26" s="494"/>
      <c r="U26" s="560"/>
      <c r="V26" s="585"/>
      <c r="W26" s="1213"/>
      <c r="X26" s="1214"/>
      <c r="Y26" s="1213"/>
      <c r="Z26" s="1214"/>
      <c r="AA26" s="538"/>
      <c r="AB26" s="1225"/>
      <c r="AF26" s="505">
        <f ca="1">OFFSET(AF26,-1,0)</f>
        <v>0</v>
      </c>
    </row>
    <row r="27" spans="1:33" s="476" customFormat="1" ht="15" customHeight="1">
      <c r="A27" s="1207"/>
      <c r="B27" s="1207"/>
      <c r="C27" s="1207"/>
      <c r="D27" s="1207"/>
      <c r="E27" s="1207"/>
      <c r="F27" s="1207"/>
      <c r="G27" s="1207"/>
      <c r="H27" s="1054"/>
      <c r="I27" s="1259"/>
      <c r="J27" s="1260"/>
      <c r="K27" s="1051"/>
      <c r="L27" s="539"/>
      <c r="M27" s="558" t="s">
        <v>41</v>
      </c>
      <c r="N27" s="552"/>
      <c r="O27" s="546"/>
      <c r="P27" s="546"/>
      <c r="Q27" s="546"/>
      <c r="R27" s="546"/>
      <c r="S27" s="546"/>
      <c r="T27" s="546"/>
      <c r="U27" s="546"/>
      <c r="V27" s="546"/>
      <c r="W27" s="564"/>
      <c r="X27" s="565"/>
      <c r="Y27" s="564"/>
      <c r="Z27" s="552"/>
      <c r="AA27" s="561"/>
      <c r="AB27" s="1226"/>
      <c r="AC27" s="502"/>
      <c r="AD27" s="502"/>
      <c r="AE27" s="502"/>
      <c r="AF27" s="502"/>
      <c r="AG27" s="502"/>
    </row>
    <row r="28" spans="1:33" s="476" customFormat="1" ht="15" customHeight="1">
      <c r="A28" s="1207"/>
      <c r="B28" s="1207"/>
      <c r="C28" s="1207"/>
      <c r="D28" s="1207"/>
      <c r="E28" s="1207"/>
      <c r="F28" s="1207"/>
      <c r="G28" s="1054"/>
      <c r="H28" s="1054"/>
      <c r="I28" s="1259"/>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7"/>
      <c r="B29" s="1207"/>
      <c r="C29" s="1207"/>
      <c r="D29" s="1207"/>
      <c r="E29" s="1207"/>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customHeight="1" hidden="1">
      <c r="A30" s="1207"/>
      <c r="B30" s="1207"/>
      <c r="C30" s="1207"/>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ht="14.25">
      <c r="A31" s="1207"/>
      <c r="B31" s="1207"/>
      <c r="C31" s="1207"/>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7"/>
      <c r="B32" s="1207"/>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7"/>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2:26" ht="3" customHeight="1">
      <c r="L35" s="486"/>
      <c r="M35" s="486"/>
      <c r="N35" s="486"/>
      <c r="O35" s="486"/>
      <c r="P35" s="486"/>
      <c r="Q35" s="486"/>
      <c r="R35" s="486"/>
      <c r="S35" s="486"/>
      <c r="T35" s="486"/>
      <c r="U35" s="486"/>
      <c r="V35" s="486"/>
      <c r="W35" s="486"/>
      <c r="X35" s="486"/>
      <c r="Y35" s="486"/>
      <c r="Z35" s="486"/>
    </row>
    <row r="36" spans="12:23" ht="89.25" customHeight="1">
      <c r="L36" s="1">
        <v>1</v>
      </c>
      <c r="M36" s="1200" t="s">
        <v>674</v>
      </c>
      <c r="N36" s="1200"/>
      <c r="O36" s="1200"/>
      <c r="P36" s="1200"/>
      <c r="Q36" s="1200"/>
      <c r="R36" s="1200"/>
      <c r="S36" s="1200"/>
      <c r="T36" s="1200"/>
      <c r="U36" s="1200"/>
      <c r="V36" s="1200"/>
      <c r="W36" s="1200"/>
    </row>
  </sheetData>
  <sheetProtection password="FA9C" sheet="1" objects="1" scenarios="1" formatColumns="0" formatRows="0"/>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7">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dataValidation allowBlank="1" prompt="Для выбора выполните двойной щелчок левой клавиши мыши по соответствующей ячейке." sqref="L27:Z29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dataValidation allowBlank="1" prompt="Для выбора выполните двойной щелчок левой клавиши мыши по соответствующей ячейке." sqref="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dataValidation allowBlank="1" prompt="Для выбора выполните двойной щелчок левой клавиши мыши по соответствующей ячейке." sqref="AA27 AA28:AB29"/>
    <dataValidation type="list" allowBlank="1" showInputMessage="1" showErrorMessage="1" errorTitle="Ошибка" error="Выберите значение из списка" sqref="JD23 WVP98306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JQ18:JQ24 WWC983058:WWC98306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prompt="Выберите значение из списка" errorTitle="Ошибка" error="Выберите значение из списка" sqref="JB24 WVN98306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V24:V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X24:X26 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showInputMessage="1" showErrorMessage="1" prompt="Для выбора выполните двойной щелчок левой клавиши мыши по соответствующей ячейке." sqref="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prompt="Укажите поставщика" errorTitle="Ошибка" error="Допускается ввод не более 900 символов!" sqref="M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e3f3241-c5cf-4ffa-97e4-cb596c28e4a9}">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209</v>
      </c>
    </row>
    <row r="2" spans="6:9" ht="22.5">
      <c r="F2" s="1201" t="s">
        <v>492</v>
      </c>
      <c r="G2" s="1202"/>
      <c r="H2" s="1203"/>
      <c r="I2" s="436"/>
    </row>
    <row r="3"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26.12.2018</v>
      </c>
      <c r="I7" s="196" t="s">
        <v>494</v>
      </c>
      <c r="J7" s="334"/>
      <c r="K7" s="214"/>
      <c r="L7" s="214"/>
      <c r="M7" s="214"/>
      <c r="N7" s="214"/>
      <c r="O7" s="214"/>
      <c r="P7" s="214"/>
      <c r="Q7" s="214"/>
      <c r="R7" s="214"/>
      <c r="S7" s="214"/>
      <c r="T7" s="214"/>
    </row>
    <row r="8" spans="1:20" s="190" customFormat="1" ht="45">
      <c r="A8" s="1205">
        <v>1</v>
      </c>
      <c r="B8" s="214"/>
      <c r="C8" s="214"/>
      <c r="D8" s="214"/>
      <c r="F8" s="335" t="str">
        <f>"2."&amp;mergeValue(A8)</f>
        <v>2.1</v>
      </c>
      <c r="G8" s="417" t="s">
        <v>495</v>
      </c>
      <c r="H8" s="317"/>
      <c r="I8" s="196" t="s">
        <v>592</v>
      </c>
      <c r="J8" s="334"/>
      <c r="K8" s="214"/>
      <c r="L8" s="214"/>
      <c r="M8" s="214"/>
      <c r="N8" s="214"/>
      <c r="O8" s="214"/>
      <c r="P8" s="214"/>
      <c r="Q8" s="214"/>
      <c r="R8" s="214"/>
      <c r="S8" s="214"/>
      <c r="T8" s="214"/>
    </row>
    <row r="9" spans="1:20" s="190" customFormat="1" ht="22.5">
      <c r="A9" s="1205"/>
      <c r="B9" s="214"/>
      <c r="C9" s="214"/>
      <c r="D9" s="214"/>
      <c r="F9" s="335" t="str">
        <f>"3."&amp;mergeValue(A9)</f>
        <v>3.1</v>
      </c>
      <c r="G9" s="417" t="s">
        <v>496</v>
      </c>
      <c r="H9" s="317"/>
      <c r="I9" s="196" t="s">
        <v>590</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05"/>
      <c r="B12" s="1205"/>
      <c r="C12" s="1205">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"4."&amp;mergeValue(A13)&amp;"."&amp;mergeValue(B13)&amp;"."&amp;mergeValue(C13)&amp;"."&amp;mergeValue(D13)</f>
        <v>4.1.1.1.1</v>
      </c>
      <c r="G13" s="420" t="s">
        <v>499</v>
      </c>
      <c r="H13" s="317"/>
      <c r="I13" s="1206" t="s">
        <v>593</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338"/>
      <c r="G15" s="149" t="s">
        <v>403</v>
      </c>
      <c r="H15" s="339"/>
      <c r="I15" s="340"/>
      <c r="J15" s="334"/>
      <c r="K15" s="214"/>
      <c r="L15" s="214"/>
      <c r="M15" s="214"/>
      <c r="N15" s="214"/>
      <c r="O15" s="214"/>
      <c r="P15" s="214"/>
      <c r="Q15" s="214"/>
      <c r="R15" s="214"/>
      <c r="S15" s="214"/>
      <c r="T15" s="214"/>
    </row>
    <row r="16" spans="1:20" s="190" customFormat="1" ht="18.75">
      <c r="A16" s="1205"/>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0" t="s">
        <v>595</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dd1b6d0-c066-4697-81a4-2cba9598c3a6}">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501" hidden="1" customWidth="1"/>
    <col min="7" max="8" width="7" style="507" hidden="1" customWidth="1"/>
    <col min="9" max="9" width="3.71428571428571" style="484" customWidth="1"/>
    <col min="10" max="11" width="3.71428571428571" style="483" customWidth="1"/>
    <col min="12" max="12" width="12.7142857142857" style="477" customWidth="1"/>
    <col min="13" max="13" width="47.4285714285714" style="477" customWidth="1"/>
    <col min="14" max="16" width="3.71428571428571" style="477" customWidth="1"/>
    <col min="17" max="17" width="23.7142857142857" style="477" customWidth="1"/>
    <col min="18" max="20" width="3.71428571428571" style="477" customWidth="1"/>
    <col min="21" max="21" width="23.7142857142857" style="477" customWidth="1"/>
    <col min="22" max="24" width="3.71428571428571" style="477" customWidth="1"/>
    <col min="25" max="27" width="23.7142857142857" style="477" customWidth="1"/>
    <col min="28" max="28" width="11.7142857142857" style="477" customWidth="1"/>
    <col min="29" max="29" width="3.71428571428571" style="477" customWidth="1"/>
    <col min="30" max="30" width="11.7142857142857" style="477" customWidth="1"/>
    <col min="31" max="31" width="8.57142857142857" style="477" hidden="1" customWidth="1"/>
    <col min="32" max="32" width="4.71428571428571" style="477" customWidth="1"/>
    <col min="33" max="33" width="115.714285714286" style="477" customWidth="1"/>
    <col min="34" max="35" width="10.5714285714286" style="501"/>
    <col min="36" max="36" width="13.4285714285714" style="501" customWidth="1"/>
    <col min="37" max="37" width="10.5714285714286" style="501"/>
    <col min="38" max="246" width="10.5714285714286" style="477"/>
    <col min="247" max="254" width="0" style="477" hidden="1" customWidth="1"/>
    <col min="255" max="257" width="3.71428571428571" style="477" customWidth="1"/>
    <col min="258" max="258" width="12.7142857142857" style="477" customWidth="1"/>
    <col min="259" max="259" width="47.4285714285714" style="477" customWidth="1"/>
    <col min="260" max="260" width="5.57142857142857" style="477" customWidth="1"/>
    <col min="261" max="262" width="3.71428571428571" style="477" customWidth="1"/>
    <col min="263" max="263" width="22" style="477" customWidth="1"/>
    <col min="264" max="264" width="5.57142857142857" style="477" customWidth="1"/>
    <col min="265" max="266" width="3.71428571428571" style="477" customWidth="1"/>
    <col min="267" max="267" width="22" style="477" customWidth="1"/>
    <col min="268" max="268" width="5.57142857142857" style="477" customWidth="1"/>
    <col min="269" max="270" width="3.71428571428571" style="477" customWidth="1"/>
    <col min="271" max="271" width="22" style="477" customWidth="1"/>
    <col min="272" max="273" width="15.7142857142857" style="477" customWidth="1"/>
    <col min="274" max="274" width="11.7142857142857" style="477" customWidth="1"/>
    <col min="275" max="275" width="6.42857142857143" style="477" customWidth="1"/>
    <col min="276" max="276" width="11.7142857142857" style="477" customWidth="1"/>
    <col min="277" max="277" width="0" style="477" hidden="1" customWidth="1"/>
    <col min="278" max="278" width="3.71428571428571" style="477" customWidth="1"/>
    <col min="279" max="279" width="11.1428571428571" style="477" customWidth="1"/>
    <col min="280" max="281" width="10.5714285714286" style="477"/>
    <col min="282" max="282" width="13.4285714285714" style="477" customWidth="1"/>
    <col min="283" max="502" width="10.5714285714286" style="477"/>
    <col min="503" max="510" width="0" style="477" hidden="1" customWidth="1"/>
    <col min="511" max="513" width="3.71428571428571" style="477" customWidth="1"/>
    <col min="514" max="514" width="12.7142857142857" style="477" customWidth="1"/>
    <col min="515" max="515" width="47.4285714285714" style="477" customWidth="1"/>
    <col min="516" max="516" width="5.57142857142857" style="477" customWidth="1"/>
    <col min="517" max="518" width="3.71428571428571" style="477" customWidth="1"/>
    <col min="519" max="519" width="22" style="477" customWidth="1"/>
    <col min="520" max="520" width="5.57142857142857" style="477" customWidth="1"/>
    <col min="521" max="522" width="3.71428571428571" style="477" customWidth="1"/>
    <col min="523" max="523" width="22" style="477" customWidth="1"/>
    <col min="524" max="524" width="5.57142857142857" style="477" customWidth="1"/>
    <col min="525" max="526" width="3.71428571428571" style="477" customWidth="1"/>
    <col min="527" max="527" width="22" style="477" customWidth="1"/>
    <col min="528" max="529" width="15.7142857142857" style="477" customWidth="1"/>
    <col min="530" max="530" width="11.7142857142857" style="477" customWidth="1"/>
    <col min="531" max="531" width="6.42857142857143" style="477" customWidth="1"/>
    <col min="532" max="532" width="11.7142857142857" style="477" customWidth="1"/>
    <col min="533" max="533" width="0" style="477" hidden="1" customWidth="1"/>
    <col min="534" max="534" width="3.71428571428571" style="477" customWidth="1"/>
    <col min="535" max="535" width="11.1428571428571" style="477" customWidth="1"/>
    <col min="536" max="537" width="10.5714285714286" style="477"/>
    <col min="538" max="538" width="13.4285714285714" style="477" customWidth="1"/>
    <col min="539" max="758" width="10.5714285714286" style="477"/>
    <col min="759" max="766" width="0" style="477" hidden="1" customWidth="1"/>
    <col min="767" max="769" width="3.71428571428571" style="477" customWidth="1"/>
    <col min="770" max="770" width="12.7142857142857" style="477" customWidth="1"/>
    <col min="771" max="771" width="47.4285714285714" style="477" customWidth="1"/>
    <col min="772" max="772" width="5.57142857142857" style="477" customWidth="1"/>
    <col min="773" max="774" width="3.71428571428571" style="477" customWidth="1"/>
    <col min="775" max="775" width="22" style="477" customWidth="1"/>
    <col min="776" max="776" width="5.57142857142857" style="477" customWidth="1"/>
    <col min="777" max="778" width="3.71428571428571" style="477" customWidth="1"/>
    <col min="779" max="779" width="22" style="477" customWidth="1"/>
    <col min="780" max="780" width="5.57142857142857" style="477" customWidth="1"/>
    <col min="781" max="782" width="3.71428571428571" style="477" customWidth="1"/>
    <col min="783" max="783" width="22" style="477" customWidth="1"/>
    <col min="784" max="785" width="15.7142857142857" style="477" customWidth="1"/>
    <col min="786" max="786" width="11.7142857142857" style="477" customWidth="1"/>
    <col min="787" max="787" width="6.42857142857143" style="477" customWidth="1"/>
    <col min="788" max="788" width="11.7142857142857" style="477" customWidth="1"/>
    <col min="789" max="789" width="0" style="477" hidden="1" customWidth="1"/>
    <col min="790" max="790" width="3.71428571428571" style="477" customWidth="1"/>
    <col min="791" max="791" width="11.1428571428571" style="477" customWidth="1"/>
    <col min="792" max="793" width="10.5714285714286" style="477"/>
    <col min="794" max="794" width="13.4285714285714" style="477" customWidth="1"/>
    <col min="795" max="1014" width="10.5714285714286" style="477"/>
    <col min="1015" max="1022" width="0" style="477" hidden="1" customWidth="1"/>
    <col min="1023" max="1025" width="3.71428571428571" style="477" customWidth="1"/>
    <col min="1026" max="1026" width="12.7142857142857" style="477" customWidth="1"/>
    <col min="1027" max="1027" width="47.4285714285714" style="477" customWidth="1"/>
    <col min="1028" max="1028" width="5.57142857142857" style="477" customWidth="1"/>
    <col min="1029" max="1030" width="3.71428571428571" style="477" customWidth="1"/>
    <col min="1031" max="1031" width="22" style="477" customWidth="1"/>
    <col min="1032" max="1032" width="5.57142857142857" style="477" customWidth="1"/>
    <col min="1033" max="1034" width="3.71428571428571" style="477" customWidth="1"/>
    <col min="1035" max="1035" width="22" style="477" customWidth="1"/>
    <col min="1036" max="1036" width="5.57142857142857" style="477" customWidth="1"/>
    <col min="1037" max="1038" width="3.71428571428571" style="477" customWidth="1"/>
    <col min="1039" max="1039" width="22" style="477" customWidth="1"/>
    <col min="1040" max="1041" width="15.7142857142857" style="477" customWidth="1"/>
    <col min="1042" max="1042" width="11.7142857142857" style="477" customWidth="1"/>
    <col min="1043" max="1043" width="6.42857142857143" style="477" customWidth="1"/>
    <col min="1044" max="1044" width="11.7142857142857" style="477" customWidth="1"/>
    <col min="1045" max="1045" width="0" style="477" hidden="1" customWidth="1"/>
    <col min="1046" max="1046" width="3.71428571428571" style="477" customWidth="1"/>
    <col min="1047" max="1047" width="11.1428571428571" style="477" customWidth="1"/>
    <col min="1048" max="1049" width="10.5714285714286" style="477"/>
    <col min="1050" max="1050" width="13.4285714285714" style="477" customWidth="1"/>
    <col min="1051" max="1270" width="10.5714285714286" style="477"/>
    <col min="1271" max="1278" width="0" style="477" hidden="1" customWidth="1"/>
    <col min="1279" max="1281" width="3.71428571428571" style="477" customWidth="1"/>
    <col min="1282" max="1282" width="12.7142857142857" style="477" customWidth="1"/>
    <col min="1283" max="1283" width="47.4285714285714" style="477" customWidth="1"/>
    <col min="1284" max="1284" width="5.57142857142857" style="477" customWidth="1"/>
    <col min="1285" max="1286" width="3.71428571428571" style="477" customWidth="1"/>
    <col min="1287" max="1287" width="22" style="477" customWidth="1"/>
    <col min="1288" max="1288" width="5.57142857142857" style="477" customWidth="1"/>
    <col min="1289" max="1290" width="3.71428571428571" style="477" customWidth="1"/>
    <col min="1291" max="1291" width="22" style="477" customWidth="1"/>
    <col min="1292" max="1292" width="5.57142857142857" style="477" customWidth="1"/>
    <col min="1293" max="1294" width="3.71428571428571" style="477" customWidth="1"/>
    <col min="1295" max="1295" width="22" style="477" customWidth="1"/>
    <col min="1296" max="1297" width="15.7142857142857" style="477" customWidth="1"/>
    <col min="1298" max="1298" width="11.7142857142857" style="477" customWidth="1"/>
    <col min="1299" max="1299" width="6.42857142857143" style="477" customWidth="1"/>
    <col min="1300" max="1300" width="11.7142857142857" style="477" customWidth="1"/>
    <col min="1301" max="1301" width="0" style="477" hidden="1" customWidth="1"/>
    <col min="1302" max="1302" width="3.71428571428571" style="477" customWidth="1"/>
    <col min="1303" max="1303" width="11.1428571428571" style="477" customWidth="1"/>
    <col min="1304" max="1305" width="10.5714285714286" style="477"/>
    <col min="1306" max="1306" width="13.4285714285714" style="477" customWidth="1"/>
    <col min="1307" max="1526" width="10.5714285714286" style="477"/>
    <col min="1527" max="1534" width="0" style="477" hidden="1" customWidth="1"/>
    <col min="1535" max="1537" width="3.71428571428571" style="477" customWidth="1"/>
    <col min="1538" max="1538" width="12.7142857142857" style="477" customWidth="1"/>
    <col min="1539" max="1539" width="47.4285714285714" style="477" customWidth="1"/>
    <col min="1540" max="1540" width="5.57142857142857" style="477" customWidth="1"/>
    <col min="1541" max="1542" width="3.71428571428571" style="477" customWidth="1"/>
    <col min="1543" max="1543" width="22" style="477" customWidth="1"/>
    <col min="1544" max="1544" width="5.57142857142857" style="477" customWidth="1"/>
    <col min="1545" max="1546" width="3.71428571428571" style="477" customWidth="1"/>
    <col min="1547" max="1547" width="22" style="477" customWidth="1"/>
    <col min="1548" max="1548" width="5.57142857142857" style="477" customWidth="1"/>
    <col min="1549" max="1550" width="3.71428571428571" style="477" customWidth="1"/>
    <col min="1551" max="1551" width="22" style="477" customWidth="1"/>
    <col min="1552" max="1553" width="15.7142857142857" style="477" customWidth="1"/>
    <col min="1554" max="1554" width="11.7142857142857" style="477" customWidth="1"/>
    <col min="1555" max="1555" width="6.42857142857143" style="477" customWidth="1"/>
    <col min="1556" max="1556" width="11.7142857142857" style="477" customWidth="1"/>
    <col min="1557" max="1557" width="0" style="477" hidden="1" customWidth="1"/>
    <col min="1558" max="1558" width="3.71428571428571" style="477" customWidth="1"/>
    <col min="1559" max="1559" width="11.1428571428571" style="477" customWidth="1"/>
    <col min="1560" max="1561" width="10.5714285714286" style="477"/>
    <col min="1562" max="1562" width="13.4285714285714" style="477" customWidth="1"/>
    <col min="1563" max="1782" width="10.5714285714286" style="477"/>
    <col min="1783" max="1790" width="0" style="477" hidden="1" customWidth="1"/>
    <col min="1791" max="1793" width="3.71428571428571" style="477" customWidth="1"/>
    <col min="1794" max="1794" width="12.7142857142857" style="477" customWidth="1"/>
    <col min="1795" max="1795" width="47.4285714285714" style="477" customWidth="1"/>
    <col min="1796" max="1796" width="5.57142857142857" style="477" customWidth="1"/>
    <col min="1797" max="1798" width="3.71428571428571" style="477" customWidth="1"/>
    <col min="1799" max="1799" width="22" style="477" customWidth="1"/>
    <col min="1800" max="1800" width="5.57142857142857" style="477" customWidth="1"/>
    <col min="1801" max="1802" width="3.71428571428571" style="477" customWidth="1"/>
    <col min="1803" max="1803" width="22" style="477" customWidth="1"/>
    <col min="1804" max="1804" width="5.57142857142857" style="477" customWidth="1"/>
    <col min="1805" max="1806" width="3.71428571428571" style="477" customWidth="1"/>
    <col min="1807" max="1807" width="22" style="477" customWidth="1"/>
    <col min="1808" max="1809" width="15.7142857142857" style="477" customWidth="1"/>
    <col min="1810" max="1810" width="11.7142857142857" style="477" customWidth="1"/>
    <col min="1811" max="1811" width="6.42857142857143" style="477" customWidth="1"/>
    <col min="1812" max="1812" width="11.7142857142857" style="477" customWidth="1"/>
    <col min="1813" max="1813" width="0" style="477" hidden="1" customWidth="1"/>
    <col min="1814" max="1814" width="3.71428571428571" style="477" customWidth="1"/>
    <col min="1815" max="1815" width="11.1428571428571" style="477" customWidth="1"/>
    <col min="1816" max="1817" width="10.5714285714286" style="477"/>
    <col min="1818" max="1818" width="13.4285714285714" style="477" customWidth="1"/>
    <col min="1819" max="2038" width="10.5714285714286" style="477"/>
    <col min="2039" max="2046" width="0" style="477" hidden="1" customWidth="1"/>
    <col min="2047" max="2049" width="3.71428571428571" style="477" customWidth="1"/>
    <col min="2050" max="2050" width="12.7142857142857" style="477" customWidth="1"/>
    <col min="2051" max="2051" width="47.4285714285714" style="477" customWidth="1"/>
    <col min="2052" max="2052" width="5.57142857142857" style="477" customWidth="1"/>
    <col min="2053" max="2054" width="3.71428571428571" style="477" customWidth="1"/>
    <col min="2055" max="2055" width="22" style="477" customWidth="1"/>
    <col min="2056" max="2056" width="5.57142857142857" style="477" customWidth="1"/>
    <col min="2057" max="2058" width="3.71428571428571" style="477" customWidth="1"/>
    <col min="2059" max="2059" width="22" style="477" customWidth="1"/>
    <col min="2060" max="2060" width="5.57142857142857" style="477" customWidth="1"/>
    <col min="2061" max="2062" width="3.71428571428571" style="477" customWidth="1"/>
    <col min="2063" max="2063" width="22" style="477" customWidth="1"/>
    <col min="2064" max="2065" width="15.7142857142857" style="477" customWidth="1"/>
    <col min="2066" max="2066" width="11.7142857142857" style="477" customWidth="1"/>
    <col min="2067" max="2067" width="6.42857142857143" style="477" customWidth="1"/>
    <col min="2068" max="2068" width="11.7142857142857" style="477" customWidth="1"/>
    <col min="2069" max="2069" width="0" style="477" hidden="1" customWidth="1"/>
    <col min="2070" max="2070" width="3.71428571428571" style="477" customWidth="1"/>
    <col min="2071" max="2071" width="11.1428571428571" style="477" customWidth="1"/>
    <col min="2072" max="2073" width="10.5714285714286" style="477"/>
    <col min="2074" max="2074" width="13.4285714285714" style="477" customWidth="1"/>
    <col min="2075" max="2294" width="10.5714285714286" style="477"/>
    <col min="2295" max="2302" width="0" style="477" hidden="1" customWidth="1"/>
    <col min="2303" max="2305" width="3.71428571428571" style="477" customWidth="1"/>
    <col min="2306" max="2306" width="12.7142857142857" style="477" customWidth="1"/>
    <col min="2307" max="2307" width="47.4285714285714" style="477" customWidth="1"/>
    <col min="2308" max="2308" width="5.57142857142857" style="477" customWidth="1"/>
    <col min="2309" max="2310" width="3.71428571428571" style="477" customWidth="1"/>
    <col min="2311" max="2311" width="22" style="477" customWidth="1"/>
    <col min="2312" max="2312" width="5.57142857142857" style="477" customWidth="1"/>
    <col min="2313" max="2314" width="3.71428571428571" style="477" customWidth="1"/>
    <col min="2315" max="2315" width="22" style="477" customWidth="1"/>
    <col min="2316" max="2316" width="5.57142857142857" style="477" customWidth="1"/>
    <col min="2317" max="2318" width="3.71428571428571" style="477" customWidth="1"/>
    <col min="2319" max="2319" width="22" style="477" customWidth="1"/>
    <col min="2320" max="2321" width="15.7142857142857" style="477" customWidth="1"/>
    <col min="2322" max="2322" width="11.7142857142857" style="477" customWidth="1"/>
    <col min="2323" max="2323" width="6.42857142857143" style="477" customWidth="1"/>
    <col min="2324" max="2324" width="11.7142857142857" style="477" customWidth="1"/>
    <col min="2325" max="2325" width="0" style="477" hidden="1" customWidth="1"/>
    <col min="2326" max="2326" width="3.71428571428571" style="477" customWidth="1"/>
    <col min="2327" max="2327" width="11.1428571428571" style="477" customWidth="1"/>
    <col min="2328" max="2329" width="10.5714285714286" style="477"/>
    <col min="2330" max="2330" width="13.4285714285714" style="477" customWidth="1"/>
    <col min="2331" max="2550" width="10.5714285714286" style="477"/>
    <col min="2551" max="2558" width="0" style="477" hidden="1" customWidth="1"/>
    <col min="2559" max="2561" width="3.71428571428571" style="477" customWidth="1"/>
    <col min="2562" max="2562" width="12.7142857142857" style="477" customWidth="1"/>
    <col min="2563" max="2563" width="47.4285714285714" style="477" customWidth="1"/>
    <col min="2564" max="2564" width="5.57142857142857" style="477" customWidth="1"/>
    <col min="2565" max="2566" width="3.71428571428571" style="477" customWidth="1"/>
    <col min="2567" max="2567" width="22" style="477" customWidth="1"/>
    <col min="2568" max="2568" width="5.57142857142857" style="477" customWidth="1"/>
    <col min="2569" max="2570" width="3.71428571428571" style="477" customWidth="1"/>
    <col min="2571" max="2571" width="22" style="477" customWidth="1"/>
    <col min="2572" max="2572" width="5.57142857142857" style="477" customWidth="1"/>
    <col min="2573" max="2574" width="3.71428571428571" style="477" customWidth="1"/>
    <col min="2575" max="2575" width="22" style="477" customWidth="1"/>
    <col min="2576" max="2577" width="15.7142857142857" style="477" customWidth="1"/>
    <col min="2578" max="2578" width="11.7142857142857" style="477" customWidth="1"/>
    <col min="2579" max="2579" width="6.42857142857143" style="477" customWidth="1"/>
    <col min="2580" max="2580" width="11.7142857142857" style="477" customWidth="1"/>
    <col min="2581" max="2581" width="0" style="477" hidden="1" customWidth="1"/>
    <col min="2582" max="2582" width="3.71428571428571" style="477" customWidth="1"/>
    <col min="2583" max="2583" width="11.1428571428571" style="477" customWidth="1"/>
    <col min="2584" max="2585" width="10.5714285714286" style="477"/>
    <col min="2586" max="2586" width="13.4285714285714" style="477" customWidth="1"/>
    <col min="2587" max="2806" width="10.5714285714286" style="477"/>
    <col min="2807" max="2814" width="0" style="477" hidden="1" customWidth="1"/>
    <col min="2815" max="2817" width="3.71428571428571" style="477" customWidth="1"/>
    <col min="2818" max="2818" width="12.7142857142857" style="477" customWidth="1"/>
    <col min="2819" max="2819" width="47.4285714285714" style="477" customWidth="1"/>
    <col min="2820" max="2820" width="5.57142857142857" style="477" customWidth="1"/>
    <col min="2821" max="2822" width="3.71428571428571" style="477" customWidth="1"/>
    <col min="2823" max="2823" width="22" style="477" customWidth="1"/>
    <col min="2824" max="2824" width="5.57142857142857" style="477" customWidth="1"/>
    <col min="2825" max="2826" width="3.71428571428571" style="477" customWidth="1"/>
    <col min="2827" max="2827" width="22" style="477" customWidth="1"/>
    <col min="2828" max="2828" width="5.57142857142857" style="477" customWidth="1"/>
    <col min="2829" max="2830" width="3.71428571428571" style="477" customWidth="1"/>
    <col min="2831" max="2831" width="22" style="477" customWidth="1"/>
    <col min="2832" max="2833" width="15.7142857142857" style="477" customWidth="1"/>
    <col min="2834" max="2834" width="11.7142857142857" style="477" customWidth="1"/>
    <col min="2835" max="2835" width="6.42857142857143" style="477" customWidth="1"/>
    <col min="2836" max="2836" width="11.7142857142857" style="477" customWidth="1"/>
    <col min="2837" max="2837" width="0" style="477" hidden="1" customWidth="1"/>
    <col min="2838" max="2838" width="3.71428571428571" style="477" customWidth="1"/>
    <col min="2839" max="2839" width="11.1428571428571" style="477" customWidth="1"/>
    <col min="2840" max="2841" width="10.5714285714286" style="477"/>
    <col min="2842" max="2842" width="13.4285714285714" style="477" customWidth="1"/>
    <col min="2843" max="3062" width="10.5714285714286" style="477"/>
    <col min="3063" max="3070" width="0" style="477" hidden="1" customWidth="1"/>
    <col min="3071" max="3073" width="3.71428571428571" style="477" customWidth="1"/>
    <col min="3074" max="3074" width="12.7142857142857" style="477" customWidth="1"/>
    <col min="3075" max="3075" width="47.4285714285714" style="477" customWidth="1"/>
    <col min="3076" max="3076" width="5.57142857142857" style="477" customWidth="1"/>
    <col min="3077" max="3078" width="3.71428571428571" style="477" customWidth="1"/>
    <col min="3079" max="3079" width="22" style="477" customWidth="1"/>
    <col min="3080" max="3080" width="5.57142857142857" style="477" customWidth="1"/>
    <col min="3081" max="3082" width="3.71428571428571" style="477" customWidth="1"/>
    <col min="3083" max="3083" width="22" style="477" customWidth="1"/>
    <col min="3084" max="3084" width="5.57142857142857" style="477" customWidth="1"/>
    <col min="3085" max="3086" width="3.71428571428571" style="477" customWidth="1"/>
    <col min="3087" max="3087" width="22" style="477" customWidth="1"/>
    <col min="3088" max="3089" width="15.7142857142857" style="477" customWidth="1"/>
    <col min="3090" max="3090" width="11.7142857142857" style="477" customWidth="1"/>
    <col min="3091" max="3091" width="6.42857142857143" style="477" customWidth="1"/>
    <col min="3092" max="3092" width="11.7142857142857" style="477" customWidth="1"/>
    <col min="3093" max="3093" width="0" style="477" hidden="1" customWidth="1"/>
    <col min="3094" max="3094" width="3.71428571428571" style="477" customWidth="1"/>
    <col min="3095" max="3095" width="11.1428571428571" style="477" customWidth="1"/>
    <col min="3096" max="3097" width="10.5714285714286" style="477"/>
    <col min="3098" max="3098" width="13.4285714285714" style="477" customWidth="1"/>
    <col min="3099" max="3318" width="10.5714285714286" style="477"/>
    <col min="3319" max="3326" width="0" style="477" hidden="1" customWidth="1"/>
    <col min="3327" max="3329" width="3.71428571428571" style="477" customWidth="1"/>
    <col min="3330" max="3330" width="12.7142857142857" style="477" customWidth="1"/>
    <col min="3331" max="3331" width="47.4285714285714" style="477" customWidth="1"/>
    <col min="3332" max="3332" width="5.57142857142857" style="477" customWidth="1"/>
    <col min="3333" max="3334" width="3.71428571428571" style="477" customWidth="1"/>
    <col min="3335" max="3335" width="22" style="477" customWidth="1"/>
    <col min="3336" max="3336" width="5.57142857142857" style="477" customWidth="1"/>
    <col min="3337" max="3338" width="3.71428571428571" style="477" customWidth="1"/>
    <col min="3339" max="3339" width="22" style="477" customWidth="1"/>
    <col min="3340" max="3340" width="5.57142857142857" style="477" customWidth="1"/>
    <col min="3341" max="3342" width="3.71428571428571" style="477" customWidth="1"/>
    <col min="3343" max="3343" width="22" style="477" customWidth="1"/>
    <col min="3344" max="3345" width="15.7142857142857" style="477" customWidth="1"/>
    <col min="3346" max="3346" width="11.7142857142857" style="477" customWidth="1"/>
    <col min="3347" max="3347" width="6.42857142857143" style="477" customWidth="1"/>
    <col min="3348" max="3348" width="11.7142857142857" style="477" customWidth="1"/>
    <col min="3349" max="3349" width="0" style="477" hidden="1" customWidth="1"/>
    <col min="3350" max="3350" width="3.71428571428571" style="477" customWidth="1"/>
    <col min="3351" max="3351" width="11.1428571428571" style="477" customWidth="1"/>
    <col min="3352" max="3353" width="10.5714285714286" style="477"/>
    <col min="3354" max="3354" width="13.4285714285714" style="477" customWidth="1"/>
    <col min="3355" max="3574" width="10.5714285714286" style="477"/>
    <col min="3575" max="3582" width="0" style="477" hidden="1" customWidth="1"/>
    <col min="3583" max="3585" width="3.71428571428571" style="477" customWidth="1"/>
    <col min="3586" max="3586" width="12.7142857142857" style="477" customWidth="1"/>
    <col min="3587" max="3587" width="47.4285714285714" style="477" customWidth="1"/>
    <col min="3588" max="3588" width="5.57142857142857" style="477" customWidth="1"/>
    <col min="3589" max="3590" width="3.71428571428571" style="477" customWidth="1"/>
    <col min="3591" max="3591" width="22" style="477" customWidth="1"/>
    <col min="3592" max="3592" width="5.57142857142857" style="477" customWidth="1"/>
    <col min="3593" max="3594" width="3.71428571428571" style="477" customWidth="1"/>
    <col min="3595" max="3595" width="22" style="477" customWidth="1"/>
    <col min="3596" max="3596" width="5.57142857142857" style="477" customWidth="1"/>
    <col min="3597" max="3598" width="3.71428571428571" style="477" customWidth="1"/>
    <col min="3599" max="3599" width="22" style="477" customWidth="1"/>
    <col min="3600" max="3601" width="15.7142857142857" style="477" customWidth="1"/>
    <col min="3602" max="3602" width="11.7142857142857" style="477" customWidth="1"/>
    <col min="3603" max="3603" width="6.42857142857143" style="477" customWidth="1"/>
    <col min="3604" max="3604" width="11.7142857142857" style="477" customWidth="1"/>
    <col min="3605" max="3605" width="0" style="477" hidden="1" customWidth="1"/>
    <col min="3606" max="3606" width="3.71428571428571" style="477" customWidth="1"/>
    <col min="3607" max="3607" width="11.1428571428571" style="477" customWidth="1"/>
    <col min="3608" max="3609" width="10.5714285714286" style="477"/>
    <col min="3610" max="3610" width="13.4285714285714" style="477" customWidth="1"/>
    <col min="3611" max="3830" width="10.5714285714286" style="477"/>
    <col min="3831" max="3838" width="0" style="477" hidden="1" customWidth="1"/>
    <col min="3839" max="3841" width="3.71428571428571" style="477" customWidth="1"/>
    <col min="3842" max="3842" width="12.7142857142857" style="477" customWidth="1"/>
    <col min="3843" max="3843" width="47.4285714285714" style="477" customWidth="1"/>
    <col min="3844" max="3844" width="5.57142857142857" style="477" customWidth="1"/>
    <col min="3845" max="3846" width="3.71428571428571" style="477" customWidth="1"/>
    <col min="3847" max="3847" width="22" style="477" customWidth="1"/>
    <col min="3848" max="3848" width="5.57142857142857" style="477" customWidth="1"/>
    <col min="3849" max="3850" width="3.71428571428571" style="477" customWidth="1"/>
    <col min="3851" max="3851" width="22" style="477" customWidth="1"/>
    <col min="3852" max="3852" width="5.57142857142857" style="477" customWidth="1"/>
    <col min="3853" max="3854" width="3.71428571428571" style="477" customWidth="1"/>
    <col min="3855" max="3855" width="22" style="477" customWidth="1"/>
    <col min="3856" max="3857" width="15.7142857142857" style="477" customWidth="1"/>
    <col min="3858" max="3858" width="11.7142857142857" style="477" customWidth="1"/>
    <col min="3859" max="3859" width="6.42857142857143" style="477" customWidth="1"/>
    <col min="3860" max="3860" width="11.7142857142857" style="477" customWidth="1"/>
    <col min="3861" max="3861" width="0" style="477" hidden="1" customWidth="1"/>
    <col min="3862" max="3862" width="3.71428571428571" style="477" customWidth="1"/>
    <col min="3863" max="3863" width="11.1428571428571" style="477" customWidth="1"/>
    <col min="3864" max="3865" width="10.5714285714286" style="477"/>
    <col min="3866" max="3866" width="13.4285714285714" style="477" customWidth="1"/>
    <col min="3867" max="4086" width="10.5714285714286" style="477"/>
    <col min="4087" max="4094" width="0" style="477" hidden="1" customWidth="1"/>
    <col min="4095" max="4097" width="3.71428571428571" style="477" customWidth="1"/>
    <col min="4098" max="4098" width="12.7142857142857" style="477" customWidth="1"/>
    <col min="4099" max="4099" width="47.4285714285714" style="477" customWidth="1"/>
    <col min="4100" max="4100" width="5.57142857142857" style="477" customWidth="1"/>
    <col min="4101" max="4102" width="3.71428571428571" style="477" customWidth="1"/>
    <col min="4103" max="4103" width="22" style="477" customWidth="1"/>
    <col min="4104" max="4104" width="5.57142857142857" style="477" customWidth="1"/>
    <col min="4105" max="4106" width="3.71428571428571" style="477" customWidth="1"/>
    <col min="4107" max="4107" width="22" style="477" customWidth="1"/>
    <col min="4108" max="4108" width="5.57142857142857" style="477" customWidth="1"/>
    <col min="4109" max="4110" width="3.71428571428571" style="477" customWidth="1"/>
    <col min="4111" max="4111" width="22" style="477" customWidth="1"/>
    <col min="4112" max="4113" width="15.7142857142857" style="477" customWidth="1"/>
    <col min="4114" max="4114" width="11.7142857142857" style="477" customWidth="1"/>
    <col min="4115" max="4115" width="6.42857142857143" style="477" customWidth="1"/>
    <col min="4116" max="4116" width="11.7142857142857" style="477" customWidth="1"/>
    <col min="4117" max="4117" width="0" style="477" hidden="1" customWidth="1"/>
    <col min="4118" max="4118" width="3.71428571428571" style="477" customWidth="1"/>
    <col min="4119" max="4119" width="11.1428571428571" style="477" customWidth="1"/>
    <col min="4120" max="4121" width="10.5714285714286" style="477"/>
    <col min="4122" max="4122" width="13.4285714285714" style="477" customWidth="1"/>
    <col min="4123" max="4342" width="10.5714285714286" style="477"/>
    <col min="4343" max="4350" width="0" style="477" hidden="1" customWidth="1"/>
    <col min="4351" max="4353" width="3.71428571428571" style="477" customWidth="1"/>
    <col min="4354" max="4354" width="12.7142857142857" style="477" customWidth="1"/>
    <col min="4355" max="4355" width="47.4285714285714" style="477" customWidth="1"/>
    <col min="4356" max="4356" width="5.57142857142857" style="477" customWidth="1"/>
    <col min="4357" max="4358" width="3.71428571428571" style="477" customWidth="1"/>
    <col min="4359" max="4359" width="22" style="477" customWidth="1"/>
    <col min="4360" max="4360" width="5.57142857142857" style="477" customWidth="1"/>
    <col min="4361" max="4362" width="3.71428571428571" style="477" customWidth="1"/>
    <col min="4363" max="4363" width="22" style="477" customWidth="1"/>
    <col min="4364" max="4364" width="5.57142857142857" style="477" customWidth="1"/>
    <col min="4365" max="4366" width="3.71428571428571" style="477" customWidth="1"/>
    <col min="4367" max="4367" width="22" style="477" customWidth="1"/>
    <col min="4368" max="4369" width="15.7142857142857" style="477" customWidth="1"/>
    <col min="4370" max="4370" width="11.7142857142857" style="477" customWidth="1"/>
    <col min="4371" max="4371" width="6.42857142857143" style="477" customWidth="1"/>
    <col min="4372" max="4372" width="11.7142857142857" style="477" customWidth="1"/>
    <col min="4373" max="4373" width="0" style="477" hidden="1" customWidth="1"/>
    <col min="4374" max="4374" width="3.71428571428571" style="477" customWidth="1"/>
    <col min="4375" max="4375" width="11.1428571428571" style="477" customWidth="1"/>
    <col min="4376" max="4377" width="10.5714285714286" style="477"/>
    <col min="4378" max="4378" width="13.4285714285714" style="477" customWidth="1"/>
    <col min="4379" max="4598" width="10.5714285714286" style="477"/>
    <col min="4599" max="4606" width="0" style="477" hidden="1" customWidth="1"/>
    <col min="4607" max="4609" width="3.71428571428571" style="477" customWidth="1"/>
    <col min="4610" max="4610" width="12.7142857142857" style="477" customWidth="1"/>
    <col min="4611" max="4611" width="47.4285714285714" style="477" customWidth="1"/>
    <col min="4612" max="4612" width="5.57142857142857" style="477" customWidth="1"/>
    <col min="4613" max="4614" width="3.71428571428571" style="477" customWidth="1"/>
    <col min="4615" max="4615" width="22" style="477" customWidth="1"/>
    <col min="4616" max="4616" width="5.57142857142857" style="477" customWidth="1"/>
    <col min="4617" max="4618" width="3.71428571428571" style="477" customWidth="1"/>
    <col min="4619" max="4619" width="22" style="477" customWidth="1"/>
    <col min="4620" max="4620" width="5.57142857142857" style="477" customWidth="1"/>
    <col min="4621" max="4622" width="3.71428571428571" style="477" customWidth="1"/>
    <col min="4623" max="4623" width="22" style="477" customWidth="1"/>
    <col min="4624" max="4625" width="15.7142857142857" style="477" customWidth="1"/>
    <col min="4626" max="4626" width="11.7142857142857" style="477" customWidth="1"/>
    <col min="4627" max="4627" width="6.42857142857143" style="477" customWidth="1"/>
    <col min="4628" max="4628" width="11.7142857142857" style="477" customWidth="1"/>
    <col min="4629" max="4629" width="0" style="477" hidden="1" customWidth="1"/>
    <col min="4630" max="4630" width="3.71428571428571" style="477" customWidth="1"/>
    <col min="4631" max="4631" width="11.1428571428571" style="477" customWidth="1"/>
    <col min="4632" max="4633" width="10.5714285714286" style="477"/>
    <col min="4634" max="4634" width="13.4285714285714" style="477" customWidth="1"/>
    <col min="4635" max="4854" width="10.5714285714286" style="477"/>
    <col min="4855" max="4862" width="0" style="477" hidden="1" customWidth="1"/>
    <col min="4863" max="4865" width="3.71428571428571" style="477" customWidth="1"/>
    <col min="4866" max="4866" width="12.7142857142857" style="477" customWidth="1"/>
    <col min="4867" max="4867" width="47.4285714285714" style="477" customWidth="1"/>
    <col min="4868" max="4868" width="5.57142857142857" style="477" customWidth="1"/>
    <col min="4869" max="4870" width="3.71428571428571" style="477" customWidth="1"/>
    <col min="4871" max="4871" width="22" style="477" customWidth="1"/>
    <col min="4872" max="4872" width="5.57142857142857" style="477" customWidth="1"/>
    <col min="4873" max="4874" width="3.71428571428571" style="477" customWidth="1"/>
    <col min="4875" max="4875" width="22" style="477" customWidth="1"/>
    <col min="4876" max="4876" width="5.57142857142857" style="477" customWidth="1"/>
    <col min="4877" max="4878" width="3.71428571428571" style="477" customWidth="1"/>
    <col min="4879" max="4879" width="22" style="477" customWidth="1"/>
    <col min="4880" max="4881" width="15.7142857142857" style="477" customWidth="1"/>
    <col min="4882" max="4882" width="11.7142857142857" style="477" customWidth="1"/>
    <col min="4883" max="4883" width="6.42857142857143" style="477" customWidth="1"/>
    <col min="4884" max="4884" width="11.7142857142857" style="477" customWidth="1"/>
    <col min="4885" max="4885" width="0" style="477" hidden="1" customWidth="1"/>
    <col min="4886" max="4886" width="3.71428571428571" style="477" customWidth="1"/>
    <col min="4887" max="4887" width="11.1428571428571" style="477" customWidth="1"/>
    <col min="4888" max="4889" width="10.5714285714286" style="477"/>
    <col min="4890" max="4890" width="13.4285714285714" style="477" customWidth="1"/>
    <col min="4891" max="5110" width="10.5714285714286" style="477"/>
    <col min="5111" max="5118" width="0" style="477" hidden="1" customWidth="1"/>
    <col min="5119" max="5121" width="3.71428571428571" style="477" customWidth="1"/>
    <col min="5122" max="5122" width="12.7142857142857" style="477" customWidth="1"/>
    <col min="5123" max="5123" width="47.4285714285714" style="477" customWidth="1"/>
    <col min="5124" max="5124" width="5.57142857142857" style="477" customWidth="1"/>
    <col min="5125" max="5126" width="3.71428571428571" style="477" customWidth="1"/>
    <col min="5127" max="5127" width="22" style="477" customWidth="1"/>
    <col min="5128" max="5128" width="5.57142857142857" style="477" customWidth="1"/>
    <col min="5129" max="5130" width="3.71428571428571" style="477" customWidth="1"/>
    <col min="5131" max="5131" width="22" style="477" customWidth="1"/>
    <col min="5132" max="5132" width="5.57142857142857" style="477" customWidth="1"/>
    <col min="5133" max="5134" width="3.71428571428571" style="477" customWidth="1"/>
    <col min="5135" max="5135" width="22" style="477" customWidth="1"/>
    <col min="5136" max="5137" width="15.7142857142857" style="477" customWidth="1"/>
    <col min="5138" max="5138" width="11.7142857142857" style="477" customWidth="1"/>
    <col min="5139" max="5139" width="6.42857142857143" style="477" customWidth="1"/>
    <col min="5140" max="5140" width="11.7142857142857" style="477" customWidth="1"/>
    <col min="5141" max="5141" width="0" style="477" hidden="1" customWidth="1"/>
    <col min="5142" max="5142" width="3.71428571428571" style="477" customWidth="1"/>
    <col min="5143" max="5143" width="11.1428571428571" style="477" customWidth="1"/>
    <col min="5144" max="5145" width="10.5714285714286" style="477"/>
    <col min="5146" max="5146" width="13.4285714285714" style="477" customWidth="1"/>
    <col min="5147" max="5366" width="10.5714285714286" style="477"/>
    <col min="5367" max="5374" width="0" style="477" hidden="1" customWidth="1"/>
    <col min="5375" max="5377" width="3.71428571428571" style="477" customWidth="1"/>
    <col min="5378" max="5378" width="12.7142857142857" style="477" customWidth="1"/>
    <col min="5379" max="5379" width="47.4285714285714" style="477" customWidth="1"/>
    <col min="5380" max="5380" width="5.57142857142857" style="477" customWidth="1"/>
    <col min="5381" max="5382" width="3.71428571428571" style="477" customWidth="1"/>
    <col min="5383" max="5383" width="22" style="477" customWidth="1"/>
    <col min="5384" max="5384" width="5.57142857142857" style="477" customWidth="1"/>
    <col min="5385" max="5386" width="3.71428571428571" style="477" customWidth="1"/>
    <col min="5387" max="5387" width="22" style="477" customWidth="1"/>
    <col min="5388" max="5388" width="5.57142857142857" style="477" customWidth="1"/>
    <col min="5389" max="5390" width="3.71428571428571" style="477" customWidth="1"/>
    <col min="5391" max="5391" width="22" style="477" customWidth="1"/>
    <col min="5392" max="5393" width="15.7142857142857" style="477" customWidth="1"/>
    <col min="5394" max="5394" width="11.7142857142857" style="477" customWidth="1"/>
    <col min="5395" max="5395" width="6.42857142857143" style="477" customWidth="1"/>
    <col min="5396" max="5396" width="11.7142857142857" style="477" customWidth="1"/>
    <col min="5397" max="5397" width="0" style="477" hidden="1" customWidth="1"/>
    <col min="5398" max="5398" width="3.71428571428571" style="477" customWidth="1"/>
    <col min="5399" max="5399" width="11.1428571428571" style="477" customWidth="1"/>
    <col min="5400" max="5401" width="10.5714285714286" style="477"/>
    <col min="5402" max="5402" width="13.4285714285714" style="477" customWidth="1"/>
    <col min="5403" max="5622" width="10.5714285714286" style="477"/>
    <col min="5623" max="5630" width="0" style="477" hidden="1" customWidth="1"/>
    <col min="5631" max="5633" width="3.71428571428571" style="477" customWidth="1"/>
    <col min="5634" max="5634" width="12.7142857142857" style="477" customWidth="1"/>
    <col min="5635" max="5635" width="47.4285714285714" style="477" customWidth="1"/>
    <col min="5636" max="5636" width="5.57142857142857" style="477" customWidth="1"/>
    <col min="5637" max="5638" width="3.71428571428571" style="477" customWidth="1"/>
    <col min="5639" max="5639" width="22" style="477" customWidth="1"/>
    <col min="5640" max="5640" width="5.57142857142857" style="477" customWidth="1"/>
    <col min="5641" max="5642" width="3.71428571428571" style="477" customWidth="1"/>
    <col min="5643" max="5643" width="22" style="477" customWidth="1"/>
    <col min="5644" max="5644" width="5.57142857142857" style="477" customWidth="1"/>
    <col min="5645" max="5646" width="3.71428571428571" style="477" customWidth="1"/>
    <col min="5647" max="5647" width="22" style="477" customWidth="1"/>
    <col min="5648" max="5649" width="15.7142857142857" style="477" customWidth="1"/>
    <col min="5650" max="5650" width="11.7142857142857" style="477" customWidth="1"/>
    <col min="5651" max="5651" width="6.42857142857143" style="477" customWidth="1"/>
    <col min="5652" max="5652" width="11.7142857142857" style="477" customWidth="1"/>
    <col min="5653" max="5653" width="0" style="477" hidden="1" customWidth="1"/>
    <col min="5654" max="5654" width="3.71428571428571" style="477" customWidth="1"/>
    <col min="5655" max="5655" width="11.1428571428571" style="477" customWidth="1"/>
    <col min="5656" max="5657" width="10.5714285714286" style="477"/>
    <col min="5658" max="5658" width="13.4285714285714" style="477" customWidth="1"/>
    <col min="5659" max="5878" width="10.5714285714286" style="477"/>
    <col min="5879" max="5886" width="0" style="477" hidden="1" customWidth="1"/>
    <col min="5887" max="5889" width="3.71428571428571" style="477" customWidth="1"/>
    <col min="5890" max="5890" width="12.7142857142857" style="477" customWidth="1"/>
    <col min="5891" max="5891" width="47.4285714285714" style="477" customWidth="1"/>
    <col min="5892" max="5892" width="5.57142857142857" style="477" customWidth="1"/>
    <col min="5893" max="5894" width="3.71428571428571" style="477" customWidth="1"/>
    <col min="5895" max="5895" width="22" style="477" customWidth="1"/>
    <col min="5896" max="5896" width="5.57142857142857" style="477" customWidth="1"/>
    <col min="5897" max="5898" width="3.71428571428571" style="477" customWidth="1"/>
    <col min="5899" max="5899" width="22" style="477" customWidth="1"/>
    <col min="5900" max="5900" width="5.57142857142857" style="477" customWidth="1"/>
    <col min="5901" max="5902" width="3.71428571428571" style="477" customWidth="1"/>
    <col min="5903" max="5903" width="22" style="477" customWidth="1"/>
    <col min="5904" max="5905" width="15.7142857142857" style="477" customWidth="1"/>
    <col min="5906" max="5906" width="11.7142857142857" style="477" customWidth="1"/>
    <col min="5907" max="5907" width="6.42857142857143" style="477" customWidth="1"/>
    <col min="5908" max="5908" width="11.7142857142857" style="477" customWidth="1"/>
    <col min="5909" max="5909" width="0" style="477" hidden="1" customWidth="1"/>
    <col min="5910" max="5910" width="3.71428571428571" style="477" customWidth="1"/>
    <col min="5911" max="5911" width="11.1428571428571" style="477" customWidth="1"/>
    <col min="5912" max="5913" width="10.5714285714286" style="477"/>
    <col min="5914" max="5914" width="13.4285714285714" style="477" customWidth="1"/>
    <col min="5915" max="6134" width="10.5714285714286" style="477"/>
    <col min="6135" max="6142" width="0" style="477" hidden="1" customWidth="1"/>
    <col min="6143" max="6145" width="3.71428571428571" style="477" customWidth="1"/>
    <col min="6146" max="6146" width="12.7142857142857" style="477" customWidth="1"/>
    <col min="6147" max="6147" width="47.4285714285714" style="477" customWidth="1"/>
    <col min="6148" max="6148" width="5.57142857142857" style="477" customWidth="1"/>
    <col min="6149" max="6150" width="3.71428571428571" style="477" customWidth="1"/>
    <col min="6151" max="6151" width="22" style="477" customWidth="1"/>
    <col min="6152" max="6152" width="5.57142857142857" style="477" customWidth="1"/>
    <col min="6153" max="6154" width="3.71428571428571" style="477" customWidth="1"/>
    <col min="6155" max="6155" width="22" style="477" customWidth="1"/>
    <col min="6156" max="6156" width="5.57142857142857" style="477" customWidth="1"/>
    <col min="6157" max="6158" width="3.71428571428571" style="477" customWidth="1"/>
    <col min="6159" max="6159" width="22" style="477" customWidth="1"/>
    <col min="6160" max="6161" width="15.7142857142857" style="477" customWidth="1"/>
    <col min="6162" max="6162" width="11.7142857142857" style="477" customWidth="1"/>
    <col min="6163" max="6163" width="6.42857142857143" style="477" customWidth="1"/>
    <col min="6164" max="6164" width="11.7142857142857" style="477" customWidth="1"/>
    <col min="6165" max="6165" width="0" style="477" hidden="1" customWidth="1"/>
    <col min="6166" max="6166" width="3.71428571428571" style="477" customWidth="1"/>
    <col min="6167" max="6167" width="11.1428571428571" style="477" customWidth="1"/>
    <col min="6168" max="6169" width="10.5714285714286" style="477"/>
    <col min="6170" max="6170" width="13.4285714285714" style="477" customWidth="1"/>
    <col min="6171" max="6390" width="10.5714285714286" style="477"/>
    <col min="6391" max="6398" width="0" style="477" hidden="1" customWidth="1"/>
    <col min="6399" max="6401" width="3.71428571428571" style="477" customWidth="1"/>
    <col min="6402" max="6402" width="12.7142857142857" style="477" customWidth="1"/>
    <col min="6403" max="6403" width="47.4285714285714" style="477" customWidth="1"/>
    <col min="6404" max="6404" width="5.57142857142857" style="477" customWidth="1"/>
    <col min="6405" max="6406" width="3.71428571428571" style="477" customWidth="1"/>
    <col min="6407" max="6407" width="22" style="477" customWidth="1"/>
    <col min="6408" max="6408" width="5.57142857142857" style="477" customWidth="1"/>
    <col min="6409" max="6410" width="3.71428571428571" style="477" customWidth="1"/>
    <col min="6411" max="6411" width="22" style="477" customWidth="1"/>
    <col min="6412" max="6412" width="5.57142857142857" style="477" customWidth="1"/>
    <col min="6413" max="6414" width="3.71428571428571" style="477" customWidth="1"/>
    <col min="6415" max="6415" width="22" style="477" customWidth="1"/>
    <col min="6416" max="6417" width="15.7142857142857" style="477" customWidth="1"/>
    <col min="6418" max="6418" width="11.7142857142857" style="477" customWidth="1"/>
    <col min="6419" max="6419" width="6.42857142857143" style="477" customWidth="1"/>
    <col min="6420" max="6420" width="11.7142857142857" style="477" customWidth="1"/>
    <col min="6421" max="6421" width="0" style="477" hidden="1" customWidth="1"/>
    <col min="6422" max="6422" width="3.71428571428571" style="477" customWidth="1"/>
    <col min="6423" max="6423" width="11.1428571428571" style="477" customWidth="1"/>
    <col min="6424" max="6425" width="10.5714285714286" style="477"/>
    <col min="6426" max="6426" width="13.4285714285714" style="477" customWidth="1"/>
    <col min="6427" max="6646" width="10.5714285714286" style="477"/>
    <col min="6647" max="6654" width="0" style="477" hidden="1" customWidth="1"/>
    <col min="6655" max="6657" width="3.71428571428571" style="477" customWidth="1"/>
    <col min="6658" max="6658" width="12.7142857142857" style="477" customWidth="1"/>
    <col min="6659" max="6659" width="47.4285714285714" style="477" customWidth="1"/>
    <col min="6660" max="6660" width="5.57142857142857" style="477" customWidth="1"/>
    <col min="6661" max="6662" width="3.71428571428571" style="477" customWidth="1"/>
    <col min="6663" max="6663" width="22" style="477" customWidth="1"/>
    <col min="6664" max="6664" width="5.57142857142857" style="477" customWidth="1"/>
    <col min="6665" max="6666" width="3.71428571428571" style="477" customWidth="1"/>
    <col min="6667" max="6667" width="22" style="477" customWidth="1"/>
    <col min="6668" max="6668" width="5.57142857142857" style="477" customWidth="1"/>
    <col min="6669" max="6670" width="3.71428571428571" style="477" customWidth="1"/>
    <col min="6671" max="6671" width="22" style="477" customWidth="1"/>
    <col min="6672" max="6673" width="15.7142857142857" style="477" customWidth="1"/>
    <col min="6674" max="6674" width="11.7142857142857" style="477" customWidth="1"/>
    <col min="6675" max="6675" width="6.42857142857143" style="477" customWidth="1"/>
    <col min="6676" max="6676" width="11.7142857142857" style="477" customWidth="1"/>
    <col min="6677" max="6677" width="0" style="477" hidden="1" customWidth="1"/>
    <col min="6678" max="6678" width="3.71428571428571" style="477" customWidth="1"/>
    <col min="6679" max="6679" width="11.1428571428571" style="477" customWidth="1"/>
    <col min="6680" max="6681" width="10.5714285714286" style="477"/>
    <col min="6682" max="6682" width="13.4285714285714" style="477" customWidth="1"/>
    <col min="6683" max="6902" width="10.5714285714286" style="477"/>
    <col min="6903" max="6910" width="0" style="477" hidden="1" customWidth="1"/>
    <col min="6911" max="6913" width="3.71428571428571" style="477" customWidth="1"/>
    <col min="6914" max="6914" width="12.7142857142857" style="477" customWidth="1"/>
    <col min="6915" max="6915" width="47.4285714285714" style="477" customWidth="1"/>
    <col min="6916" max="6916" width="5.57142857142857" style="477" customWidth="1"/>
    <col min="6917" max="6918" width="3.71428571428571" style="477" customWidth="1"/>
    <col min="6919" max="6919" width="22" style="477" customWidth="1"/>
    <col min="6920" max="6920" width="5.57142857142857" style="477" customWidth="1"/>
    <col min="6921" max="6922" width="3.71428571428571" style="477" customWidth="1"/>
    <col min="6923" max="6923" width="22" style="477" customWidth="1"/>
    <col min="6924" max="6924" width="5.57142857142857" style="477" customWidth="1"/>
    <col min="6925" max="6926" width="3.71428571428571" style="477" customWidth="1"/>
    <col min="6927" max="6927" width="22" style="477" customWidth="1"/>
    <col min="6928" max="6929" width="15.7142857142857" style="477" customWidth="1"/>
    <col min="6930" max="6930" width="11.7142857142857" style="477" customWidth="1"/>
    <col min="6931" max="6931" width="6.42857142857143" style="477" customWidth="1"/>
    <col min="6932" max="6932" width="11.7142857142857" style="477" customWidth="1"/>
    <col min="6933" max="6933" width="0" style="477" hidden="1" customWidth="1"/>
    <col min="6934" max="6934" width="3.71428571428571" style="477" customWidth="1"/>
    <col min="6935" max="6935" width="11.1428571428571" style="477" customWidth="1"/>
    <col min="6936" max="6937" width="10.5714285714286" style="477"/>
    <col min="6938" max="6938" width="13.4285714285714" style="477" customWidth="1"/>
    <col min="6939" max="7158" width="10.5714285714286" style="477"/>
    <col min="7159" max="7166" width="0" style="477" hidden="1" customWidth="1"/>
    <col min="7167" max="7169" width="3.71428571428571" style="477" customWidth="1"/>
    <col min="7170" max="7170" width="12.7142857142857" style="477" customWidth="1"/>
    <col min="7171" max="7171" width="47.4285714285714" style="477" customWidth="1"/>
    <col min="7172" max="7172" width="5.57142857142857" style="477" customWidth="1"/>
    <col min="7173" max="7174" width="3.71428571428571" style="477" customWidth="1"/>
    <col min="7175" max="7175" width="22" style="477" customWidth="1"/>
    <col min="7176" max="7176" width="5.57142857142857" style="477" customWidth="1"/>
    <col min="7177" max="7178" width="3.71428571428571" style="477" customWidth="1"/>
    <col min="7179" max="7179" width="22" style="477" customWidth="1"/>
    <col min="7180" max="7180" width="5.57142857142857" style="477" customWidth="1"/>
    <col min="7181" max="7182" width="3.71428571428571" style="477" customWidth="1"/>
    <col min="7183" max="7183" width="22" style="477" customWidth="1"/>
    <col min="7184" max="7185" width="15.7142857142857" style="477" customWidth="1"/>
    <col min="7186" max="7186" width="11.7142857142857" style="477" customWidth="1"/>
    <col min="7187" max="7187" width="6.42857142857143" style="477" customWidth="1"/>
    <col min="7188" max="7188" width="11.7142857142857" style="477" customWidth="1"/>
    <col min="7189" max="7189" width="0" style="477" hidden="1" customWidth="1"/>
    <col min="7190" max="7190" width="3.71428571428571" style="477" customWidth="1"/>
    <col min="7191" max="7191" width="11.1428571428571" style="477" customWidth="1"/>
    <col min="7192" max="7193" width="10.5714285714286" style="477"/>
    <col min="7194" max="7194" width="13.4285714285714" style="477" customWidth="1"/>
    <col min="7195" max="7414" width="10.5714285714286" style="477"/>
    <col min="7415" max="7422" width="0" style="477" hidden="1" customWidth="1"/>
    <col min="7423" max="7425" width="3.71428571428571" style="477" customWidth="1"/>
    <col min="7426" max="7426" width="12.7142857142857" style="477" customWidth="1"/>
    <col min="7427" max="7427" width="47.4285714285714" style="477" customWidth="1"/>
    <col min="7428" max="7428" width="5.57142857142857" style="477" customWidth="1"/>
    <col min="7429" max="7430" width="3.71428571428571" style="477" customWidth="1"/>
    <col min="7431" max="7431" width="22" style="477" customWidth="1"/>
    <col min="7432" max="7432" width="5.57142857142857" style="477" customWidth="1"/>
    <col min="7433" max="7434" width="3.71428571428571" style="477" customWidth="1"/>
    <col min="7435" max="7435" width="22" style="477" customWidth="1"/>
    <col min="7436" max="7436" width="5.57142857142857" style="477" customWidth="1"/>
    <col min="7437" max="7438" width="3.71428571428571" style="477" customWidth="1"/>
    <col min="7439" max="7439" width="22" style="477" customWidth="1"/>
    <col min="7440" max="7441" width="15.7142857142857" style="477" customWidth="1"/>
    <col min="7442" max="7442" width="11.7142857142857" style="477" customWidth="1"/>
    <col min="7443" max="7443" width="6.42857142857143" style="477" customWidth="1"/>
    <col min="7444" max="7444" width="11.7142857142857" style="477" customWidth="1"/>
    <col min="7445" max="7445" width="0" style="477" hidden="1" customWidth="1"/>
    <col min="7446" max="7446" width="3.71428571428571" style="477" customWidth="1"/>
    <col min="7447" max="7447" width="11.1428571428571" style="477" customWidth="1"/>
    <col min="7448" max="7449" width="10.5714285714286" style="477"/>
    <col min="7450" max="7450" width="13.4285714285714" style="477" customWidth="1"/>
    <col min="7451" max="7670" width="10.5714285714286" style="477"/>
    <col min="7671" max="7678" width="0" style="477" hidden="1" customWidth="1"/>
    <col min="7679" max="7681" width="3.71428571428571" style="477" customWidth="1"/>
    <col min="7682" max="7682" width="12.7142857142857" style="477" customWidth="1"/>
    <col min="7683" max="7683" width="47.4285714285714" style="477" customWidth="1"/>
    <col min="7684" max="7684" width="5.57142857142857" style="477" customWidth="1"/>
    <col min="7685" max="7686" width="3.71428571428571" style="477" customWidth="1"/>
    <col min="7687" max="7687" width="22" style="477" customWidth="1"/>
    <col min="7688" max="7688" width="5.57142857142857" style="477" customWidth="1"/>
    <col min="7689" max="7690" width="3.71428571428571" style="477" customWidth="1"/>
    <col min="7691" max="7691" width="22" style="477" customWidth="1"/>
    <col min="7692" max="7692" width="5.57142857142857" style="477" customWidth="1"/>
    <col min="7693" max="7694" width="3.71428571428571" style="477" customWidth="1"/>
    <col min="7695" max="7695" width="22" style="477" customWidth="1"/>
    <col min="7696" max="7697" width="15.7142857142857" style="477" customWidth="1"/>
    <col min="7698" max="7698" width="11.7142857142857" style="477" customWidth="1"/>
    <col min="7699" max="7699" width="6.42857142857143" style="477" customWidth="1"/>
    <col min="7700" max="7700" width="11.7142857142857" style="477" customWidth="1"/>
    <col min="7701" max="7701" width="0" style="477" hidden="1" customWidth="1"/>
    <col min="7702" max="7702" width="3.71428571428571" style="477" customWidth="1"/>
    <col min="7703" max="7703" width="11.1428571428571" style="477" customWidth="1"/>
    <col min="7704" max="7705" width="10.5714285714286" style="477"/>
    <col min="7706" max="7706" width="13.4285714285714" style="477" customWidth="1"/>
    <col min="7707" max="7926" width="10.5714285714286" style="477"/>
    <col min="7927" max="7934" width="0" style="477" hidden="1" customWidth="1"/>
    <col min="7935" max="7937" width="3.71428571428571" style="477" customWidth="1"/>
    <col min="7938" max="7938" width="12.7142857142857" style="477" customWidth="1"/>
    <col min="7939" max="7939" width="47.4285714285714" style="477" customWidth="1"/>
    <col min="7940" max="7940" width="5.57142857142857" style="477" customWidth="1"/>
    <col min="7941" max="7942" width="3.71428571428571" style="477" customWidth="1"/>
    <col min="7943" max="7943" width="22" style="477" customWidth="1"/>
    <col min="7944" max="7944" width="5.57142857142857" style="477" customWidth="1"/>
    <col min="7945" max="7946" width="3.71428571428571" style="477" customWidth="1"/>
    <col min="7947" max="7947" width="22" style="477" customWidth="1"/>
    <col min="7948" max="7948" width="5.57142857142857" style="477" customWidth="1"/>
    <col min="7949" max="7950" width="3.71428571428571" style="477" customWidth="1"/>
    <col min="7951" max="7951" width="22" style="477" customWidth="1"/>
    <col min="7952" max="7953" width="15.7142857142857" style="477" customWidth="1"/>
    <col min="7954" max="7954" width="11.7142857142857" style="477" customWidth="1"/>
    <col min="7955" max="7955" width="6.42857142857143" style="477" customWidth="1"/>
    <col min="7956" max="7956" width="11.7142857142857" style="477" customWidth="1"/>
    <col min="7957" max="7957" width="0" style="477" hidden="1" customWidth="1"/>
    <col min="7958" max="7958" width="3.71428571428571" style="477" customWidth="1"/>
    <col min="7959" max="7959" width="11.1428571428571" style="477" customWidth="1"/>
    <col min="7960" max="7961" width="10.5714285714286" style="477"/>
    <col min="7962" max="7962" width="13.4285714285714" style="477" customWidth="1"/>
    <col min="7963" max="8182" width="10.5714285714286" style="477"/>
    <col min="8183" max="8190" width="0" style="477" hidden="1" customWidth="1"/>
    <col min="8191" max="8193" width="3.71428571428571" style="477" customWidth="1"/>
    <col min="8194" max="8194" width="12.7142857142857" style="477" customWidth="1"/>
    <col min="8195" max="8195" width="47.4285714285714" style="477" customWidth="1"/>
    <col min="8196" max="8196" width="5.57142857142857" style="477" customWidth="1"/>
    <col min="8197" max="8198" width="3.71428571428571" style="477" customWidth="1"/>
    <col min="8199" max="8199" width="22" style="477" customWidth="1"/>
    <col min="8200" max="8200" width="5.57142857142857" style="477" customWidth="1"/>
    <col min="8201" max="8202" width="3.71428571428571" style="477" customWidth="1"/>
    <col min="8203" max="8203" width="22" style="477" customWidth="1"/>
    <col min="8204" max="8204" width="5.57142857142857" style="477" customWidth="1"/>
    <col min="8205" max="8206" width="3.71428571428571" style="477" customWidth="1"/>
    <col min="8207" max="8207" width="22" style="477" customWidth="1"/>
    <col min="8208" max="8209" width="15.7142857142857" style="477" customWidth="1"/>
    <col min="8210" max="8210" width="11.7142857142857" style="477" customWidth="1"/>
    <col min="8211" max="8211" width="6.42857142857143" style="477" customWidth="1"/>
    <col min="8212" max="8212" width="11.7142857142857" style="477" customWidth="1"/>
    <col min="8213" max="8213" width="0" style="477" hidden="1" customWidth="1"/>
    <col min="8214" max="8214" width="3.71428571428571" style="477" customWidth="1"/>
    <col min="8215" max="8215" width="11.1428571428571" style="477" customWidth="1"/>
    <col min="8216" max="8217" width="10.5714285714286" style="477"/>
    <col min="8218" max="8218" width="13.4285714285714" style="477" customWidth="1"/>
    <col min="8219" max="8438" width="10.5714285714286" style="477"/>
    <col min="8439" max="8446" width="0" style="477" hidden="1" customWidth="1"/>
    <col min="8447" max="8449" width="3.71428571428571" style="477" customWidth="1"/>
    <col min="8450" max="8450" width="12.7142857142857" style="477" customWidth="1"/>
    <col min="8451" max="8451" width="47.4285714285714" style="477" customWidth="1"/>
    <col min="8452" max="8452" width="5.57142857142857" style="477" customWidth="1"/>
    <col min="8453" max="8454" width="3.71428571428571" style="477" customWidth="1"/>
    <col min="8455" max="8455" width="22" style="477" customWidth="1"/>
    <col min="8456" max="8456" width="5.57142857142857" style="477" customWidth="1"/>
    <col min="8457" max="8458" width="3.71428571428571" style="477" customWidth="1"/>
    <col min="8459" max="8459" width="22" style="477" customWidth="1"/>
    <col min="8460" max="8460" width="5.57142857142857" style="477" customWidth="1"/>
    <col min="8461" max="8462" width="3.71428571428571" style="477" customWidth="1"/>
    <col min="8463" max="8463" width="22" style="477" customWidth="1"/>
    <col min="8464" max="8465" width="15.7142857142857" style="477" customWidth="1"/>
    <col min="8466" max="8466" width="11.7142857142857" style="477" customWidth="1"/>
    <col min="8467" max="8467" width="6.42857142857143" style="477" customWidth="1"/>
    <col min="8468" max="8468" width="11.7142857142857" style="477" customWidth="1"/>
    <col min="8469" max="8469" width="0" style="477" hidden="1" customWidth="1"/>
    <col min="8470" max="8470" width="3.71428571428571" style="477" customWidth="1"/>
    <col min="8471" max="8471" width="11.1428571428571" style="477" customWidth="1"/>
    <col min="8472" max="8473" width="10.5714285714286" style="477"/>
    <col min="8474" max="8474" width="13.4285714285714" style="477" customWidth="1"/>
    <col min="8475" max="8694" width="10.5714285714286" style="477"/>
    <col min="8695" max="8702" width="0" style="477" hidden="1" customWidth="1"/>
    <col min="8703" max="8705" width="3.71428571428571" style="477" customWidth="1"/>
    <col min="8706" max="8706" width="12.7142857142857" style="477" customWidth="1"/>
    <col min="8707" max="8707" width="47.4285714285714" style="477" customWidth="1"/>
    <col min="8708" max="8708" width="5.57142857142857" style="477" customWidth="1"/>
    <col min="8709" max="8710" width="3.71428571428571" style="477" customWidth="1"/>
    <col min="8711" max="8711" width="22" style="477" customWidth="1"/>
    <col min="8712" max="8712" width="5.57142857142857" style="477" customWidth="1"/>
    <col min="8713" max="8714" width="3.71428571428571" style="477" customWidth="1"/>
    <col min="8715" max="8715" width="22" style="477" customWidth="1"/>
    <col min="8716" max="8716" width="5.57142857142857" style="477" customWidth="1"/>
    <col min="8717" max="8718" width="3.71428571428571" style="477" customWidth="1"/>
    <col min="8719" max="8719" width="22" style="477" customWidth="1"/>
    <col min="8720" max="8721" width="15.7142857142857" style="477" customWidth="1"/>
    <col min="8722" max="8722" width="11.7142857142857" style="477" customWidth="1"/>
    <col min="8723" max="8723" width="6.42857142857143" style="477" customWidth="1"/>
    <col min="8724" max="8724" width="11.7142857142857" style="477" customWidth="1"/>
    <col min="8725" max="8725" width="0" style="477" hidden="1" customWidth="1"/>
    <col min="8726" max="8726" width="3.71428571428571" style="477" customWidth="1"/>
    <col min="8727" max="8727" width="11.1428571428571" style="477" customWidth="1"/>
    <col min="8728" max="8729" width="10.5714285714286" style="477"/>
    <col min="8730" max="8730" width="13.4285714285714" style="477" customWidth="1"/>
    <col min="8731" max="8950" width="10.5714285714286" style="477"/>
    <col min="8951" max="8958" width="0" style="477" hidden="1" customWidth="1"/>
    <col min="8959" max="8961" width="3.71428571428571" style="477" customWidth="1"/>
    <col min="8962" max="8962" width="12.7142857142857" style="477" customWidth="1"/>
    <col min="8963" max="8963" width="47.4285714285714" style="477" customWidth="1"/>
    <col min="8964" max="8964" width="5.57142857142857" style="477" customWidth="1"/>
    <col min="8965" max="8966" width="3.71428571428571" style="477" customWidth="1"/>
    <col min="8967" max="8967" width="22" style="477" customWidth="1"/>
    <col min="8968" max="8968" width="5.57142857142857" style="477" customWidth="1"/>
    <col min="8969" max="8970" width="3.71428571428571" style="477" customWidth="1"/>
    <col min="8971" max="8971" width="22" style="477" customWidth="1"/>
    <col min="8972" max="8972" width="5.57142857142857" style="477" customWidth="1"/>
    <col min="8973" max="8974" width="3.71428571428571" style="477" customWidth="1"/>
    <col min="8975" max="8975" width="22" style="477" customWidth="1"/>
    <col min="8976" max="8977" width="15.7142857142857" style="477" customWidth="1"/>
    <col min="8978" max="8978" width="11.7142857142857" style="477" customWidth="1"/>
    <col min="8979" max="8979" width="6.42857142857143" style="477" customWidth="1"/>
    <col min="8980" max="8980" width="11.7142857142857" style="477" customWidth="1"/>
    <col min="8981" max="8981" width="0" style="477" hidden="1" customWidth="1"/>
    <col min="8982" max="8982" width="3.71428571428571" style="477" customWidth="1"/>
    <col min="8983" max="8983" width="11.1428571428571" style="477" customWidth="1"/>
    <col min="8984" max="8985" width="10.5714285714286" style="477"/>
    <col min="8986" max="8986" width="13.4285714285714" style="477" customWidth="1"/>
    <col min="8987" max="9206" width="10.5714285714286" style="477"/>
    <col min="9207" max="9214" width="0" style="477" hidden="1" customWidth="1"/>
    <col min="9215" max="9217" width="3.71428571428571" style="477" customWidth="1"/>
    <col min="9218" max="9218" width="12.7142857142857" style="477" customWidth="1"/>
    <col min="9219" max="9219" width="47.4285714285714" style="477" customWidth="1"/>
    <col min="9220" max="9220" width="5.57142857142857" style="477" customWidth="1"/>
    <col min="9221" max="9222" width="3.71428571428571" style="477" customWidth="1"/>
    <col min="9223" max="9223" width="22" style="477" customWidth="1"/>
    <col min="9224" max="9224" width="5.57142857142857" style="477" customWidth="1"/>
    <col min="9225" max="9226" width="3.71428571428571" style="477" customWidth="1"/>
    <col min="9227" max="9227" width="22" style="477" customWidth="1"/>
    <col min="9228" max="9228" width="5.57142857142857" style="477" customWidth="1"/>
    <col min="9229" max="9230" width="3.71428571428571" style="477" customWidth="1"/>
    <col min="9231" max="9231" width="22" style="477" customWidth="1"/>
    <col min="9232" max="9233" width="15.7142857142857" style="477" customWidth="1"/>
    <col min="9234" max="9234" width="11.7142857142857" style="477" customWidth="1"/>
    <col min="9235" max="9235" width="6.42857142857143" style="477" customWidth="1"/>
    <col min="9236" max="9236" width="11.7142857142857" style="477" customWidth="1"/>
    <col min="9237" max="9237" width="0" style="477" hidden="1" customWidth="1"/>
    <col min="9238" max="9238" width="3.71428571428571" style="477" customWidth="1"/>
    <col min="9239" max="9239" width="11.1428571428571" style="477" customWidth="1"/>
    <col min="9240" max="9241" width="10.5714285714286" style="477"/>
    <col min="9242" max="9242" width="13.4285714285714" style="477" customWidth="1"/>
    <col min="9243" max="9462" width="10.5714285714286" style="477"/>
    <col min="9463" max="9470" width="0" style="477" hidden="1" customWidth="1"/>
    <col min="9471" max="9473" width="3.71428571428571" style="477" customWidth="1"/>
    <col min="9474" max="9474" width="12.7142857142857" style="477" customWidth="1"/>
    <col min="9475" max="9475" width="47.4285714285714" style="477" customWidth="1"/>
    <col min="9476" max="9476" width="5.57142857142857" style="477" customWidth="1"/>
    <col min="9477" max="9478" width="3.71428571428571" style="477" customWidth="1"/>
    <col min="9479" max="9479" width="22" style="477" customWidth="1"/>
    <col min="9480" max="9480" width="5.57142857142857" style="477" customWidth="1"/>
    <col min="9481" max="9482" width="3.71428571428571" style="477" customWidth="1"/>
    <col min="9483" max="9483" width="22" style="477" customWidth="1"/>
    <col min="9484" max="9484" width="5.57142857142857" style="477" customWidth="1"/>
    <col min="9485" max="9486" width="3.71428571428571" style="477" customWidth="1"/>
    <col min="9487" max="9487" width="22" style="477" customWidth="1"/>
    <col min="9488" max="9489" width="15.7142857142857" style="477" customWidth="1"/>
    <col min="9490" max="9490" width="11.7142857142857" style="477" customWidth="1"/>
    <col min="9491" max="9491" width="6.42857142857143" style="477" customWidth="1"/>
    <col min="9492" max="9492" width="11.7142857142857" style="477" customWidth="1"/>
    <col min="9493" max="9493" width="0" style="477" hidden="1" customWidth="1"/>
    <col min="9494" max="9494" width="3.71428571428571" style="477" customWidth="1"/>
    <col min="9495" max="9495" width="11.1428571428571" style="477" customWidth="1"/>
    <col min="9496" max="9497" width="10.5714285714286" style="477"/>
    <col min="9498" max="9498" width="13.4285714285714" style="477" customWidth="1"/>
    <col min="9499" max="9718" width="10.5714285714286" style="477"/>
    <col min="9719" max="9726" width="0" style="477" hidden="1" customWidth="1"/>
    <col min="9727" max="9729" width="3.71428571428571" style="477" customWidth="1"/>
    <col min="9730" max="9730" width="12.7142857142857" style="477" customWidth="1"/>
    <col min="9731" max="9731" width="47.4285714285714" style="477" customWidth="1"/>
    <col min="9732" max="9732" width="5.57142857142857" style="477" customWidth="1"/>
    <col min="9733" max="9734" width="3.71428571428571" style="477" customWidth="1"/>
    <col min="9735" max="9735" width="22" style="477" customWidth="1"/>
    <col min="9736" max="9736" width="5.57142857142857" style="477" customWidth="1"/>
    <col min="9737" max="9738" width="3.71428571428571" style="477" customWidth="1"/>
    <col min="9739" max="9739" width="22" style="477" customWidth="1"/>
    <col min="9740" max="9740" width="5.57142857142857" style="477" customWidth="1"/>
    <col min="9741" max="9742" width="3.71428571428571" style="477" customWidth="1"/>
    <col min="9743" max="9743" width="22" style="477" customWidth="1"/>
    <col min="9744" max="9745" width="15.7142857142857" style="477" customWidth="1"/>
    <col min="9746" max="9746" width="11.7142857142857" style="477" customWidth="1"/>
    <col min="9747" max="9747" width="6.42857142857143" style="477" customWidth="1"/>
    <col min="9748" max="9748" width="11.7142857142857" style="477" customWidth="1"/>
    <col min="9749" max="9749" width="0" style="477" hidden="1" customWidth="1"/>
    <col min="9750" max="9750" width="3.71428571428571" style="477" customWidth="1"/>
    <col min="9751" max="9751" width="11.1428571428571" style="477" customWidth="1"/>
    <col min="9752" max="9753" width="10.5714285714286" style="477"/>
    <col min="9754" max="9754" width="13.4285714285714" style="477" customWidth="1"/>
    <col min="9755" max="9974" width="10.5714285714286" style="477"/>
    <col min="9975" max="9982" width="0" style="477" hidden="1" customWidth="1"/>
    <col min="9983" max="9985" width="3.71428571428571" style="477" customWidth="1"/>
    <col min="9986" max="9986" width="12.7142857142857" style="477" customWidth="1"/>
    <col min="9987" max="9987" width="47.4285714285714" style="477" customWidth="1"/>
    <col min="9988" max="9988" width="5.57142857142857" style="477" customWidth="1"/>
    <col min="9989" max="9990" width="3.71428571428571" style="477" customWidth="1"/>
    <col min="9991" max="9991" width="22" style="477" customWidth="1"/>
    <col min="9992" max="9992" width="5.57142857142857" style="477" customWidth="1"/>
    <col min="9993" max="9994" width="3.71428571428571" style="477" customWidth="1"/>
    <col min="9995" max="9995" width="22" style="477" customWidth="1"/>
    <col min="9996" max="9996" width="5.57142857142857" style="477" customWidth="1"/>
    <col min="9997" max="9998" width="3.71428571428571" style="477" customWidth="1"/>
    <col min="9999" max="9999" width="22" style="477" customWidth="1"/>
    <col min="10000" max="10001" width="15.7142857142857" style="477" customWidth="1"/>
    <col min="10002" max="10002" width="11.7142857142857" style="477" customWidth="1"/>
    <col min="10003" max="10003" width="6.42857142857143" style="477" customWidth="1"/>
    <col min="10004" max="10004" width="11.7142857142857" style="477" customWidth="1"/>
    <col min="10005" max="10005" width="0" style="477" hidden="1" customWidth="1"/>
    <col min="10006" max="10006" width="3.71428571428571" style="477" customWidth="1"/>
    <col min="10007" max="10007" width="11.1428571428571" style="477" customWidth="1"/>
    <col min="10008" max="10009" width="10.5714285714286" style="477"/>
    <col min="10010" max="10010" width="13.4285714285714" style="477" customWidth="1"/>
    <col min="10011" max="10230" width="10.5714285714286" style="477"/>
    <col min="10231" max="10238" width="0" style="477" hidden="1" customWidth="1"/>
    <col min="10239" max="10241" width="3.71428571428571" style="477" customWidth="1"/>
    <col min="10242" max="10242" width="12.7142857142857" style="477" customWidth="1"/>
    <col min="10243" max="10243" width="47.4285714285714" style="477" customWidth="1"/>
    <col min="10244" max="10244" width="5.57142857142857" style="477" customWidth="1"/>
    <col min="10245" max="10246" width="3.71428571428571" style="477" customWidth="1"/>
    <col min="10247" max="10247" width="22" style="477" customWidth="1"/>
    <col min="10248" max="10248" width="5.57142857142857" style="477" customWidth="1"/>
    <col min="10249" max="10250" width="3.71428571428571" style="477" customWidth="1"/>
    <col min="10251" max="10251" width="22" style="477" customWidth="1"/>
    <col min="10252" max="10252" width="5.57142857142857" style="477" customWidth="1"/>
    <col min="10253" max="10254" width="3.71428571428571" style="477" customWidth="1"/>
    <col min="10255" max="10255" width="22" style="477" customWidth="1"/>
    <col min="10256" max="10257" width="15.7142857142857" style="477" customWidth="1"/>
    <col min="10258" max="10258" width="11.7142857142857" style="477" customWidth="1"/>
    <col min="10259" max="10259" width="6.42857142857143" style="477" customWidth="1"/>
    <col min="10260" max="10260" width="11.7142857142857" style="477" customWidth="1"/>
    <col min="10261" max="10261" width="0" style="477" hidden="1" customWidth="1"/>
    <col min="10262" max="10262" width="3.71428571428571" style="477" customWidth="1"/>
    <col min="10263" max="10263" width="11.1428571428571" style="477" customWidth="1"/>
    <col min="10264" max="10265" width="10.5714285714286" style="477"/>
    <col min="10266" max="10266" width="13.4285714285714" style="477" customWidth="1"/>
    <col min="10267" max="10486" width="10.5714285714286" style="477"/>
    <col min="10487" max="10494" width="0" style="477" hidden="1" customWidth="1"/>
    <col min="10495" max="10497" width="3.71428571428571" style="477" customWidth="1"/>
    <col min="10498" max="10498" width="12.7142857142857" style="477" customWidth="1"/>
    <col min="10499" max="10499" width="47.4285714285714" style="477" customWidth="1"/>
    <col min="10500" max="10500" width="5.57142857142857" style="477" customWidth="1"/>
    <col min="10501" max="10502" width="3.71428571428571" style="477" customWidth="1"/>
    <col min="10503" max="10503" width="22" style="477" customWidth="1"/>
    <col min="10504" max="10504" width="5.57142857142857" style="477" customWidth="1"/>
    <col min="10505" max="10506" width="3.71428571428571" style="477" customWidth="1"/>
    <col min="10507" max="10507" width="22" style="477" customWidth="1"/>
    <col min="10508" max="10508" width="5.57142857142857" style="477" customWidth="1"/>
    <col min="10509" max="10510" width="3.71428571428571" style="477" customWidth="1"/>
    <col min="10511" max="10511" width="22" style="477" customWidth="1"/>
    <col min="10512" max="10513" width="15.7142857142857" style="477" customWidth="1"/>
    <col min="10514" max="10514" width="11.7142857142857" style="477" customWidth="1"/>
    <col min="10515" max="10515" width="6.42857142857143" style="477" customWidth="1"/>
    <col min="10516" max="10516" width="11.7142857142857" style="477" customWidth="1"/>
    <col min="10517" max="10517" width="0" style="477" hidden="1" customWidth="1"/>
    <col min="10518" max="10518" width="3.71428571428571" style="477" customWidth="1"/>
    <col min="10519" max="10519" width="11.1428571428571" style="477" customWidth="1"/>
    <col min="10520" max="10521" width="10.5714285714286" style="477"/>
    <col min="10522" max="10522" width="13.4285714285714" style="477" customWidth="1"/>
    <col min="10523" max="10742" width="10.5714285714286" style="477"/>
    <col min="10743" max="10750" width="0" style="477" hidden="1" customWidth="1"/>
    <col min="10751" max="10753" width="3.71428571428571" style="477" customWidth="1"/>
    <col min="10754" max="10754" width="12.7142857142857" style="477" customWidth="1"/>
    <col min="10755" max="10755" width="47.4285714285714" style="477" customWidth="1"/>
    <col min="10756" max="10756" width="5.57142857142857" style="477" customWidth="1"/>
    <col min="10757" max="10758" width="3.71428571428571" style="477" customWidth="1"/>
    <col min="10759" max="10759" width="22" style="477" customWidth="1"/>
    <col min="10760" max="10760" width="5.57142857142857" style="477" customWidth="1"/>
    <col min="10761" max="10762" width="3.71428571428571" style="477" customWidth="1"/>
    <col min="10763" max="10763" width="22" style="477" customWidth="1"/>
    <col min="10764" max="10764" width="5.57142857142857" style="477" customWidth="1"/>
    <col min="10765" max="10766" width="3.71428571428571" style="477" customWidth="1"/>
    <col min="10767" max="10767" width="22" style="477" customWidth="1"/>
    <col min="10768" max="10769" width="15.7142857142857" style="477" customWidth="1"/>
    <col min="10770" max="10770" width="11.7142857142857" style="477" customWidth="1"/>
    <col min="10771" max="10771" width="6.42857142857143" style="477" customWidth="1"/>
    <col min="10772" max="10772" width="11.7142857142857" style="477" customWidth="1"/>
    <col min="10773" max="10773" width="0" style="477" hidden="1" customWidth="1"/>
    <col min="10774" max="10774" width="3.71428571428571" style="477" customWidth="1"/>
    <col min="10775" max="10775" width="11.1428571428571" style="477" customWidth="1"/>
    <col min="10776" max="10777" width="10.5714285714286" style="477"/>
    <col min="10778" max="10778" width="13.4285714285714" style="477" customWidth="1"/>
    <col min="10779" max="10998" width="10.5714285714286" style="477"/>
    <col min="10999" max="11006" width="0" style="477" hidden="1" customWidth="1"/>
    <col min="11007" max="11009" width="3.71428571428571" style="477" customWidth="1"/>
    <col min="11010" max="11010" width="12.7142857142857" style="477" customWidth="1"/>
    <col min="11011" max="11011" width="47.4285714285714" style="477" customWidth="1"/>
    <col min="11012" max="11012" width="5.57142857142857" style="477" customWidth="1"/>
    <col min="11013" max="11014" width="3.71428571428571" style="477" customWidth="1"/>
    <col min="11015" max="11015" width="22" style="477" customWidth="1"/>
    <col min="11016" max="11016" width="5.57142857142857" style="477" customWidth="1"/>
    <col min="11017" max="11018" width="3.71428571428571" style="477" customWidth="1"/>
    <col min="11019" max="11019" width="22" style="477" customWidth="1"/>
    <col min="11020" max="11020" width="5.57142857142857" style="477" customWidth="1"/>
    <col min="11021" max="11022" width="3.71428571428571" style="477" customWidth="1"/>
    <col min="11023" max="11023" width="22" style="477" customWidth="1"/>
    <col min="11024" max="11025" width="15.7142857142857" style="477" customWidth="1"/>
    <col min="11026" max="11026" width="11.7142857142857" style="477" customWidth="1"/>
    <col min="11027" max="11027" width="6.42857142857143" style="477" customWidth="1"/>
    <col min="11028" max="11028" width="11.7142857142857" style="477" customWidth="1"/>
    <col min="11029" max="11029" width="0" style="477" hidden="1" customWidth="1"/>
    <col min="11030" max="11030" width="3.71428571428571" style="477" customWidth="1"/>
    <col min="11031" max="11031" width="11.1428571428571" style="477" customWidth="1"/>
    <col min="11032" max="11033" width="10.5714285714286" style="477"/>
    <col min="11034" max="11034" width="13.4285714285714" style="477" customWidth="1"/>
    <col min="11035" max="11254" width="10.5714285714286" style="477"/>
    <col min="11255" max="11262" width="0" style="477" hidden="1" customWidth="1"/>
    <col min="11263" max="11265" width="3.71428571428571" style="477" customWidth="1"/>
    <col min="11266" max="11266" width="12.7142857142857" style="477" customWidth="1"/>
    <col min="11267" max="11267" width="47.4285714285714" style="477" customWidth="1"/>
    <col min="11268" max="11268" width="5.57142857142857" style="477" customWidth="1"/>
    <col min="11269" max="11270" width="3.71428571428571" style="477" customWidth="1"/>
    <col min="11271" max="11271" width="22" style="477" customWidth="1"/>
    <col min="11272" max="11272" width="5.57142857142857" style="477" customWidth="1"/>
    <col min="11273" max="11274" width="3.71428571428571" style="477" customWidth="1"/>
    <col min="11275" max="11275" width="22" style="477" customWidth="1"/>
    <col min="11276" max="11276" width="5.57142857142857" style="477" customWidth="1"/>
    <col min="11277" max="11278" width="3.71428571428571" style="477" customWidth="1"/>
    <col min="11279" max="11279" width="22" style="477" customWidth="1"/>
    <col min="11280" max="11281" width="15.7142857142857" style="477" customWidth="1"/>
    <col min="11282" max="11282" width="11.7142857142857" style="477" customWidth="1"/>
    <col min="11283" max="11283" width="6.42857142857143" style="477" customWidth="1"/>
    <col min="11284" max="11284" width="11.7142857142857" style="477" customWidth="1"/>
    <col min="11285" max="11285" width="0" style="477" hidden="1" customWidth="1"/>
    <col min="11286" max="11286" width="3.71428571428571" style="477" customWidth="1"/>
    <col min="11287" max="11287" width="11.1428571428571" style="477" customWidth="1"/>
    <col min="11288" max="11289" width="10.5714285714286" style="477"/>
    <col min="11290" max="11290" width="13.4285714285714" style="477" customWidth="1"/>
    <col min="11291" max="11510" width="10.5714285714286" style="477"/>
    <col min="11511" max="11518" width="0" style="477" hidden="1" customWidth="1"/>
    <col min="11519" max="11521" width="3.71428571428571" style="477" customWidth="1"/>
    <col min="11522" max="11522" width="12.7142857142857" style="477" customWidth="1"/>
    <col min="11523" max="11523" width="47.4285714285714" style="477" customWidth="1"/>
    <col min="11524" max="11524" width="5.57142857142857" style="477" customWidth="1"/>
    <col min="11525" max="11526" width="3.71428571428571" style="477" customWidth="1"/>
    <col min="11527" max="11527" width="22" style="477" customWidth="1"/>
    <col min="11528" max="11528" width="5.57142857142857" style="477" customWidth="1"/>
    <col min="11529" max="11530" width="3.71428571428571" style="477" customWidth="1"/>
    <col min="11531" max="11531" width="22" style="477" customWidth="1"/>
    <col min="11532" max="11532" width="5.57142857142857" style="477" customWidth="1"/>
    <col min="11533" max="11534" width="3.71428571428571" style="477" customWidth="1"/>
    <col min="11535" max="11535" width="22" style="477" customWidth="1"/>
    <col min="11536" max="11537" width="15.7142857142857" style="477" customWidth="1"/>
    <col min="11538" max="11538" width="11.7142857142857" style="477" customWidth="1"/>
    <col min="11539" max="11539" width="6.42857142857143" style="477" customWidth="1"/>
    <col min="11540" max="11540" width="11.7142857142857" style="477" customWidth="1"/>
    <col min="11541" max="11541" width="0" style="477" hidden="1" customWidth="1"/>
    <col min="11542" max="11542" width="3.71428571428571" style="477" customWidth="1"/>
    <col min="11543" max="11543" width="11.1428571428571" style="477" customWidth="1"/>
    <col min="11544" max="11545" width="10.5714285714286" style="477"/>
    <col min="11546" max="11546" width="13.4285714285714" style="477" customWidth="1"/>
    <col min="11547" max="11766" width="10.5714285714286" style="477"/>
    <col min="11767" max="11774" width="0" style="477" hidden="1" customWidth="1"/>
    <col min="11775" max="11777" width="3.71428571428571" style="477" customWidth="1"/>
    <col min="11778" max="11778" width="12.7142857142857" style="477" customWidth="1"/>
    <col min="11779" max="11779" width="47.4285714285714" style="477" customWidth="1"/>
    <col min="11780" max="11780" width="5.57142857142857" style="477" customWidth="1"/>
    <col min="11781" max="11782" width="3.71428571428571" style="477" customWidth="1"/>
    <col min="11783" max="11783" width="22" style="477" customWidth="1"/>
    <col min="11784" max="11784" width="5.57142857142857" style="477" customWidth="1"/>
    <col min="11785" max="11786" width="3.71428571428571" style="477" customWidth="1"/>
    <col min="11787" max="11787" width="22" style="477" customWidth="1"/>
    <col min="11788" max="11788" width="5.57142857142857" style="477" customWidth="1"/>
    <col min="11789" max="11790" width="3.71428571428571" style="477" customWidth="1"/>
    <col min="11791" max="11791" width="22" style="477" customWidth="1"/>
    <col min="11792" max="11793" width="15.7142857142857" style="477" customWidth="1"/>
    <col min="11794" max="11794" width="11.7142857142857" style="477" customWidth="1"/>
    <col min="11795" max="11795" width="6.42857142857143" style="477" customWidth="1"/>
    <col min="11796" max="11796" width="11.7142857142857" style="477" customWidth="1"/>
    <col min="11797" max="11797" width="0" style="477" hidden="1" customWidth="1"/>
    <col min="11798" max="11798" width="3.71428571428571" style="477" customWidth="1"/>
    <col min="11799" max="11799" width="11.1428571428571" style="477" customWidth="1"/>
    <col min="11800" max="11801" width="10.5714285714286" style="477"/>
    <col min="11802" max="11802" width="13.4285714285714" style="477" customWidth="1"/>
    <col min="11803" max="12022" width="10.5714285714286" style="477"/>
    <col min="12023" max="12030" width="0" style="477" hidden="1" customWidth="1"/>
    <col min="12031" max="12033" width="3.71428571428571" style="477" customWidth="1"/>
    <col min="12034" max="12034" width="12.7142857142857" style="477" customWidth="1"/>
    <col min="12035" max="12035" width="47.4285714285714" style="477" customWidth="1"/>
    <col min="12036" max="12036" width="5.57142857142857" style="477" customWidth="1"/>
    <col min="12037" max="12038" width="3.71428571428571" style="477" customWidth="1"/>
    <col min="12039" max="12039" width="22" style="477" customWidth="1"/>
    <col min="12040" max="12040" width="5.57142857142857" style="477" customWidth="1"/>
    <col min="12041" max="12042" width="3.71428571428571" style="477" customWidth="1"/>
    <col min="12043" max="12043" width="22" style="477" customWidth="1"/>
    <col min="12044" max="12044" width="5.57142857142857" style="477" customWidth="1"/>
    <col min="12045" max="12046" width="3.71428571428571" style="477" customWidth="1"/>
    <col min="12047" max="12047" width="22" style="477" customWidth="1"/>
    <col min="12048" max="12049" width="15.7142857142857" style="477" customWidth="1"/>
    <col min="12050" max="12050" width="11.7142857142857" style="477" customWidth="1"/>
    <col min="12051" max="12051" width="6.42857142857143" style="477" customWidth="1"/>
    <col min="12052" max="12052" width="11.7142857142857" style="477" customWidth="1"/>
    <col min="12053" max="12053" width="0" style="477" hidden="1" customWidth="1"/>
    <col min="12054" max="12054" width="3.71428571428571" style="477" customWidth="1"/>
    <col min="12055" max="12055" width="11.1428571428571" style="477" customWidth="1"/>
    <col min="12056" max="12057" width="10.5714285714286" style="477"/>
    <col min="12058" max="12058" width="13.4285714285714" style="477" customWidth="1"/>
    <col min="12059" max="12278" width="10.5714285714286" style="477"/>
    <col min="12279" max="12286" width="0" style="477" hidden="1" customWidth="1"/>
    <col min="12287" max="12289" width="3.71428571428571" style="477" customWidth="1"/>
    <col min="12290" max="12290" width="12.7142857142857" style="477" customWidth="1"/>
    <col min="12291" max="12291" width="47.4285714285714" style="477" customWidth="1"/>
    <col min="12292" max="12292" width="5.57142857142857" style="477" customWidth="1"/>
    <col min="12293" max="12294" width="3.71428571428571" style="477" customWidth="1"/>
    <col min="12295" max="12295" width="22" style="477" customWidth="1"/>
    <col min="12296" max="12296" width="5.57142857142857" style="477" customWidth="1"/>
    <col min="12297" max="12298" width="3.71428571428571" style="477" customWidth="1"/>
    <col min="12299" max="12299" width="22" style="477" customWidth="1"/>
    <col min="12300" max="12300" width="5.57142857142857" style="477" customWidth="1"/>
    <col min="12301" max="12302" width="3.71428571428571" style="477" customWidth="1"/>
    <col min="12303" max="12303" width="22" style="477" customWidth="1"/>
    <col min="12304" max="12305" width="15.7142857142857" style="477" customWidth="1"/>
    <col min="12306" max="12306" width="11.7142857142857" style="477" customWidth="1"/>
    <col min="12307" max="12307" width="6.42857142857143" style="477" customWidth="1"/>
    <col min="12308" max="12308" width="11.7142857142857" style="477" customWidth="1"/>
    <col min="12309" max="12309" width="0" style="477" hidden="1" customWidth="1"/>
    <col min="12310" max="12310" width="3.71428571428571" style="477" customWidth="1"/>
    <col min="12311" max="12311" width="11.1428571428571" style="477" customWidth="1"/>
    <col min="12312" max="12313" width="10.5714285714286" style="477"/>
    <col min="12314" max="12314" width="13.4285714285714" style="477" customWidth="1"/>
    <col min="12315" max="12534" width="10.5714285714286" style="477"/>
    <col min="12535" max="12542" width="0" style="477" hidden="1" customWidth="1"/>
    <col min="12543" max="12545" width="3.71428571428571" style="477" customWidth="1"/>
    <col min="12546" max="12546" width="12.7142857142857" style="477" customWidth="1"/>
    <col min="12547" max="12547" width="47.4285714285714" style="477" customWidth="1"/>
    <col min="12548" max="12548" width="5.57142857142857" style="477" customWidth="1"/>
    <col min="12549" max="12550" width="3.71428571428571" style="477" customWidth="1"/>
    <col min="12551" max="12551" width="22" style="477" customWidth="1"/>
    <col min="12552" max="12552" width="5.57142857142857" style="477" customWidth="1"/>
    <col min="12553" max="12554" width="3.71428571428571" style="477" customWidth="1"/>
    <col min="12555" max="12555" width="22" style="477" customWidth="1"/>
    <col min="12556" max="12556" width="5.57142857142857" style="477" customWidth="1"/>
    <col min="12557" max="12558" width="3.71428571428571" style="477" customWidth="1"/>
    <col min="12559" max="12559" width="22" style="477" customWidth="1"/>
    <col min="12560" max="12561" width="15.7142857142857" style="477" customWidth="1"/>
    <col min="12562" max="12562" width="11.7142857142857" style="477" customWidth="1"/>
    <col min="12563" max="12563" width="6.42857142857143" style="477" customWidth="1"/>
    <col min="12564" max="12564" width="11.7142857142857" style="477" customWidth="1"/>
    <col min="12565" max="12565" width="0" style="477" hidden="1" customWidth="1"/>
    <col min="12566" max="12566" width="3.71428571428571" style="477" customWidth="1"/>
    <col min="12567" max="12567" width="11.1428571428571" style="477" customWidth="1"/>
    <col min="12568" max="12569" width="10.5714285714286" style="477"/>
    <col min="12570" max="12570" width="13.4285714285714" style="477" customWidth="1"/>
    <col min="12571" max="12790" width="10.5714285714286" style="477"/>
    <col min="12791" max="12798" width="0" style="477" hidden="1" customWidth="1"/>
    <col min="12799" max="12801" width="3.71428571428571" style="477" customWidth="1"/>
    <col min="12802" max="12802" width="12.7142857142857" style="477" customWidth="1"/>
    <col min="12803" max="12803" width="47.4285714285714" style="477" customWidth="1"/>
    <col min="12804" max="12804" width="5.57142857142857" style="477" customWidth="1"/>
    <col min="12805" max="12806" width="3.71428571428571" style="477" customWidth="1"/>
    <col min="12807" max="12807" width="22" style="477" customWidth="1"/>
    <col min="12808" max="12808" width="5.57142857142857" style="477" customWidth="1"/>
    <col min="12809" max="12810" width="3.71428571428571" style="477" customWidth="1"/>
    <col min="12811" max="12811" width="22" style="477" customWidth="1"/>
    <col min="12812" max="12812" width="5.57142857142857" style="477" customWidth="1"/>
    <col min="12813" max="12814" width="3.71428571428571" style="477" customWidth="1"/>
    <col min="12815" max="12815" width="22" style="477" customWidth="1"/>
    <col min="12816" max="12817" width="15.7142857142857" style="477" customWidth="1"/>
    <col min="12818" max="12818" width="11.7142857142857" style="477" customWidth="1"/>
    <col min="12819" max="12819" width="6.42857142857143" style="477" customWidth="1"/>
    <col min="12820" max="12820" width="11.7142857142857" style="477" customWidth="1"/>
    <col min="12821" max="12821" width="0" style="477" hidden="1" customWidth="1"/>
    <col min="12822" max="12822" width="3.71428571428571" style="477" customWidth="1"/>
    <col min="12823" max="12823" width="11.1428571428571" style="477" customWidth="1"/>
    <col min="12824" max="12825" width="10.5714285714286" style="477"/>
    <col min="12826" max="12826" width="13.4285714285714" style="477" customWidth="1"/>
    <col min="12827" max="13046" width="10.5714285714286" style="477"/>
    <col min="13047" max="13054" width="0" style="477" hidden="1" customWidth="1"/>
    <col min="13055" max="13057" width="3.71428571428571" style="477" customWidth="1"/>
    <col min="13058" max="13058" width="12.7142857142857" style="477" customWidth="1"/>
    <col min="13059" max="13059" width="47.4285714285714" style="477" customWidth="1"/>
    <col min="13060" max="13060" width="5.57142857142857" style="477" customWidth="1"/>
    <col min="13061" max="13062" width="3.71428571428571" style="477" customWidth="1"/>
    <col min="13063" max="13063" width="22" style="477" customWidth="1"/>
    <col min="13064" max="13064" width="5.57142857142857" style="477" customWidth="1"/>
    <col min="13065" max="13066" width="3.71428571428571" style="477" customWidth="1"/>
    <col min="13067" max="13067" width="22" style="477" customWidth="1"/>
    <col min="13068" max="13068" width="5.57142857142857" style="477" customWidth="1"/>
    <col min="13069" max="13070" width="3.71428571428571" style="477" customWidth="1"/>
    <col min="13071" max="13071" width="22" style="477" customWidth="1"/>
    <col min="13072" max="13073" width="15.7142857142857" style="477" customWidth="1"/>
    <col min="13074" max="13074" width="11.7142857142857" style="477" customWidth="1"/>
    <col min="13075" max="13075" width="6.42857142857143" style="477" customWidth="1"/>
    <col min="13076" max="13076" width="11.7142857142857" style="477" customWidth="1"/>
    <col min="13077" max="13077" width="0" style="477" hidden="1" customWidth="1"/>
    <col min="13078" max="13078" width="3.71428571428571" style="477" customWidth="1"/>
    <col min="13079" max="13079" width="11.1428571428571" style="477" customWidth="1"/>
    <col min="13080" max="13081" width="10.5714285714286" style="477"/>
    <col min="13082" max="13082" width="13.4285714285714" style="477" customWidth="1"/>
    <col min="13083" max="13302" width="10.5714285714286" style="477"/>
    <col min="13303" max="13310" width="0" style="477" hidden="1" customWidth="1"/>
    <col min="13311" max="13313" width="3.71428571428571" style="477" customWidth="1"/>
    <col min="13314" max="13314" width="12.7142857142857" style="477" customWidth="1"/>
    <col min="13315" max="13315" width="47.4285714285714" style="477" customWidth="1"/>
    <col min="13316" max="13316" width="5.57142857142857" style="477" customWidth="1"/>
    <col min="13317" max="13318" width="3.71428571428571" style="477" customWidth="1"/>
    <col min="13319" max="13319" width="22" style="477" customWidth="1"/>
    <col min="13320" max="13320" width="5.57142857142857" style="477" customWidth="1"/>
    <col min="13321" max="13322" width="3.71428571428571" style="477" customWidth="1"/>
    <col min="13323" max="13323" width="22" style="477" customWidth="1"/>
    <col min="13324" max="13324" width="5.57142857142857" style="477" customWidth="1"/>
    <col min="13325" max="13326" width="3.71428571428571" style="477" customWidth="1"/>
    <col min="13327" max="13327" width="22" style="477" customWidth="1"/>
    <col min="13328" max="13329" width="15.7142857142857" style="477" customWidth="1"/>
    <col min="13330" max="13330" width="11.7142857142857" style="477" customWidth="1"/>
    <col min="13331" max="13331" width="6.42857142857143" style="477" customWidth="1"/>
    <col min="13332" max="13332" width="11.7142857142857" style="477" customWidth="1"/>
    <col min="13333" max="13333" width="0" style="477" hidden="1" customWidth="1"/>
    <col min="13334" max="13334" width="3.71428571428571" style="477" customWidth="1"/>
    <col min="13335" max="13335" width="11.1428571428571" style="477" customWidth="1"/>
    <col min="13336" max="13337" width="10.5714285714286" style="477"/>
    <col min="13338" max="13338" width="13.4285714285714" style="477" customWidth="1"/>
    <col min="13339" max="13558" width="10.5714285714286" style="477"/>
    <col min="13559" max="13566" width="0" style="477" hidden="1" customWidth="1"/>
    <col min="13567" max="13569" width="3.71428571428571" style="477" customWidth="1"/>
    <col min="13570" max="13570" width="12.7142857142857" style="477" customWidth="1"/>
    <col min="13571" max="13571" width="47.4285714285714" style="477" customWidth="1"/>
    <col min="13572" max="13572" width="5.57142857142857" style="477" customWidth="1"/>
    <col min="13573" max="13574" width="3.71428571428571" style="477" customWidth="1"/>
    <col min="13575" max="13575" width="22" style="477" customWidth="1"/>
    <col min="13576" max="13576" width="5.57142857142857" style="477" customWidth="1"/>
    <col min="13577" max="13578" width="3.71428571428571" style="477" customWidth="1"/>
    <col min="13579" max="13579" width="22" style="477" customWidth="1"/>
    <col min="13580" max="13580" width="5.57142857142857" style="477" customWidth="1"/>
    <col min="13581" max="13582" width="3.71428571428571" style="477" customWidth="1"/>
    <col min="13583" max="13583" width="22" style="477" customWidth="1"/>
    <col min="13584" max="13585" width="15.7142857142857" style="477" customWidth="1"/>
    <col min="13586" max="13586" width="11.7142857142857" style="477" customWidth="1"/>
    <col min="13587" max="13587" width="6.42857142857143" style="477" customWidth="1"/>
    <col min="13588" max="13588" width="11.7142857142857" style="477" customWidth="1"/>
    <col min="13589" max="13589" width="0" style="477" hidden="1" customWidth="1"/>
    <col min="13590" max="13590" width="3.71428571428571" style="477" customWidth="1"/>
    <col min="13591" max="13591" width="11.1428571428571" style="477" customWidth="1"/>
    <col min="13592" max="13593" width="10.5714285714286" style="477"/>
    <col min="13594" max="13594" width="13.4285714285714" style="477" customWidth="1"/>
    <col min="13595" max="13814" width="10.5714285714286" style="477"/>
    <col min="13815" max="13822" width="0" style="477" hidden="1" customWidth="1"/>
    <col min="13823" max="13825" width="3.71428571428571" style="477" customWidth="1"/>
    <col min="13826" max="13826" width="12.7142857142857" style="477" customWidth="1"/>
    <col min="13827" max="13827" width="47.4285714285714" style="477" customWidth="1"/>
    <col min="13828" max="13828" width="5.57142857142857" style="477" customWidth="1"/>
    <col min="13829" max="13830" width="3.71428571428571" style="477" customWidth="1"/>
    <col min="13831" max="13831" width="22" style="477" customWidth="1"/>
    <col min="13832" max="13832" width="5.57142857142857" style="477" customWidth="1"/>
    <col min="13833" max="13834" width="3.71428571428571" style="477" customWidth="1"/>
    <col min="13835" max="13835" width="22" style="477" customWidth="1"/>
    <col min="13836" max="13836" width="5.57142857142857" style="477" customWidth="1"/>
    <col min="13837" max="13838" width="3.71428571428571" style="477" customWidth="1"/>
    <col min="13839" max="13839" width="22" style="477" customWidth="1"/>
    <col min="13840" max="13841" width="15.7142857142857" style="477" customWidth="1"/>
    <col min="13842" max="13842" width="11.7142857142857" style="477" customWidth="1"/>
    <col min="13843" max="13843" width="6.42857142857143" style="477" customWidth="1"/>
    <col min="13844" max="13844" width="11.7142857142857" style="477" customWidth="1"/>
    <col min="13845" max="13845" width="0" style="477" hidden="1" customWidth="1"/>
    <col min="13846" max="13846" width="3.71428571428571" style="477" customWidth="1"/>
    <col min="13847" max="13847" width="11.1428571428571" style="477" customWidth="1"/>
    <col min="13848" max="13849" width="10.5714285714286" style="477"/>
    <col min="13850" max="13850" width="13.4285714285714" style="477" customWidth="1"/>
    <col min="13851" max="14070" width="10.5714285714286" style="477"/>
    <col min="14071" max="14078" width="0" style="477" hidden="1" customWidth="1"/>
    <col min="14079" max="14081" width="3.71428571428571" style="477" customWidth="1"/>
    <col min="14082" max="14082" width="12.7142857142857" style="477" customWidth="1"/>
    <col min="14083" max="14083" width="47.4285714285714" style="477" customWidth="1"/>
    <col min="14084" max="14084" width="5.57142857142857" style="477" customWidth="1"/>
    <col min="14085" max="14086" width="3.71428571428571" style="477" customWidth="1"/>
    <col min="14087" max="14087" width="22" style="477" customWidth="1"/>
    <col min="14088" max="14088" width="5.57142857142857" style="477" customWidth="1"/>
    <col min="14089" max="14090" width="3.71428571428571" style="477" customWidth="1"/>
    <col min="14091" max="14091" width="22" style="477" customWidth="1"/>
    <col min="14092" max="14092" width="5.57142857142857" style="477" customWidth="1"/>
    <col min="14093" max="14094" width="3.71428571428571" style="477" customWidth="1"/>
    <col min="14095" max="14095" width="22" style="477" customWidth="1"/>
    <col min="14096" max="14097" width="15.7142857142857" style="477" customWidth="1"/>
    <col min="14098" max="14098" width="11.7142857142857" style="477" customWidth="1"/>
    <col min="14099" max="14099" width="6.42857142857143" style="477" customWidth="1"/>
    <col min="14100" max="14100" width="11.7142857142857" style="477" customWidth="1"/>
    <col min="14101" max="14101" width="0" style="477" hidden="1" customWidth="1"/>
    <col min="14102" max="14102" width="3.71428571428571" style="477" customWidth="1"/>
    <col min="14103" max="14103" width="11.1428571428571" style="477" customWidth="1"/>
    <col min="14104" max="14105" width="10.5714285714286" style="477"/>
    <col min="14106" max="14106" width="13.4285714285714" style="477" customWidth="1"/>
    <col min="14107" max="14326" width="10.5714285714286" style="477"/>
    <col min="14327" max="14334" width="0" style="477" hidden="1" customWidth="1"/>
    <col min="14335" max="14337" width="3.71428571428571" style="477" customWidth="1"/>
    <col min="14338" max="14338" width="12.7142857142857" style="477" customWidth="1"/>
    <col min="14339" max="14339" width="47.4285714285714" style="477" customWidth="1"/>
    <col min="14340" max="14340" width="5.57142857142857" style="477" customWidth="1"/>
    <col min="14341" max="14342" width="3.71428571428571" style="477" customWidth="1"/>
    <col min="14343" max="14343" width="22" style="477" customWidth="1"/>
    <col min="14344" max="14344" width="5.57142857142857" style="477" customWidth="1"/>
    <col min="14345" max="14346" width="3.71428571428571" style="477" customWidth="1"/>
    <col min="14347" max="14347" width="22" style="477" customWidth="1"/>
    <col min="14348" max="14348" width="5.57142857142857" style="477" customWidth="1"/>
    <col min="14349" max="14350" width="3.71428571428571" style="477" customWidth="1"/>
    <col min="14351" max="14351" width="22" style="477" customWidth="1"/>
    <col min="14352" max="14353" width="15.7142857142857" style="477" customWidth="1"/>
    <col min="14354" max="14354" width="11.7142857142857" style="477" customWidth="1"/>
    <col min="14355" max="14355" width="6.42857142857143" style="477" customWidth="1"/>
    <col min="14356" max="14356" width="11.7142857142857" style="477" customWidth="1"/>
    <col min="14357" max="14357" width="0" style="477" hidden="1" customWidth="1"/>
    <col min="14358" max="14358" width="3.71428571428571" style="477" customWidth="1"/>
    <col min="14359" max="14359" width="11.1428571428571" style="477" customWidth="1"/>
    <col min="14360" max="14361" width="10.5714285714286" style="477"/>
    <col min="14362" max="14362" width="13.4285714285714" style="477" customWidth="1"/>
    <col min="14363" max="14582" width="10.5714285714286" style="477"/>
    <col min="14583" max="14590" width="0" style="477" hidden="1" customWidth="1"/>
    <col min="14591" max="14593" width="3.71428571428571" style="477" customWidth="1"/>
    <col min="14594" max="14594" width="12.7142857142857" style="477" customWidth="1"/>
    <col min="14595" max="14595" width="47.4285714285714" style="477" customWidth="1"/>
    <col min="14596" max="14596" width="5.57142857142857" style="477" customWidth="1"/>
    <col min="14597" max="14598" width="3.71428571428571" style="477" customWidth="1"/>
    <col min="14599" max="14599" width="22" style="477" customWidth="1"/>
    <col min="14600" max="14600" width="5.57142857142857" style="477" customWidth="1"/>
    <col min="14601" max="14602" width="3.71428571428571" style="477" customWidth="1"/>
    <col min="14603" max="14603" width="22" style="477" customWidth="1"/>
    <col min="14604" max="14604" width="5.57142857142857" style="477" customWidth="1"/>
    <col min="14605" max="14606" width="3.71428571428571" style="477" customWidth="1"/>
    <col min="14607" max="14607" width="22" style="477" customWidth="1"/>
    <col min="14608" max="14609" width="15.7142857142857" style="477" customWidth="1"/>
    <col min="14610" max="14610" width="11.7142857142857" style="477" customWidth="1"/>
    <col min="14611" max="14611" width="6.42857142857143" style="477" customWidth="1"/>
    <col min="14612" max="14612" width="11.7142857142857" style="477" customWidth="1"/>
    <col min="14613" max="14613" width="0" style="477" hidden="1" customWidth="1"/>
    <col min="14614" max="14614" width="3.71428571428571" style="477" customWidth="1"/>
    <col min="14615" max="14615" width="11.1428571428571" style="477" customWidth="1"/>
    <col min="14616" max="14617" width="10.5714285714286" style="477"/>
    <col min="14618" max="14618" width="13.4285714285714" style="477" customWidth="1"/>
    <col min="14619" max="14838" width="10.5714285714286" style="477"/>
    <col min="14839" max="14846" width="0" style="477" hidden="1" customWidth="1"/>
    <col min="14847" max="14849" width="3.71428571428571" style="477" customWidth="1"/>
    <col min="14850" max="14850" width="12.7142857142857" style="477" customWidth="1"/>
    <col min="14851" max="14851" width="47.4285714285714" style="477" customWidth="1"/>
    <col min="14852" max="14852" width="5.57142857142857" style="477" customWidth="1"/>
    <col min="14853" max="14854" width="3.71428571428571" style="477" customWidth="1"/>
    <col min="14855" max="14855" width="22" style="477" customWidth="1"/>
    <col min="14856" max="14856" width="5.57142857142857" style="477" customWidth="1"/>
    <col min="14857" max="14858" width="3.71428571428571" style="477" customWidth="1"/>
    <col min="14859" max="14859" width="22" style="477" customWidth="1"/>
    <col min="14860" max="14860" width="5.57142857142857" style="477" customWidth="1"/>
    <col min="14861" max="14862" width="3.71428571428571" style="477" customWidth="1"/>
    <col min="14863" max="14863" width="22" style="477" customWidth="1"/>
    <col min="14864" max="14865" width="15.7142857142857" style="477" customWidth="1"/>
    <col min="14866" max="14866" width="11.7142857142857" style="477" customWidth="1"/>
    <col min="14867" max="14867" width="6.42857142857143" style="477" customWidth="1"/>
    <col min="14868" max="14868" width="11.7142857142857" style="477" customWidth="1"/>
    <col min="14869" max="14869" width="0" style="477" hidden="1" customWidth="1"/>
    <col min="14870" max="14870" width="3.71428571428571" style="477" customWidth="1"/>
    <col min="14871" max="14871" width="11.1428571428571" style="477" customWidth="1"/>
    <col min="14872" max="14873" width="10.5714285714286" style="477"/>
    <col min="14874" max="14874" width="13.4285714285714" style="477" customWidth="1"/>
    <col min="14875" max="15094" width="10.5714285714286" style="477"/>
    <col min="15095" max="15102" width="0" style="477" hidden="1" customWidth="1"/>
    <col min="15103" max="15105" width="3.71428571428571" style="477" customWidth="1"/>
    <col min="15106" max="15106" width="12.7142857142857" style="477" customWidth="1"/>
    <col min="15107" max="15107" width="47.4285714285714" style="477" customWidth="1"/>
    <col min="15108" max="15108" width="5.57142857142857" style="477" customWidth="1"/>
    <col min="15109" max="15110" width="3.71428571428571" style="477" customWidth="1"/>
    <col min="15111" max="15111" width="22" style="477" customWidth="1"/>
    <col min="15112" max="15112" width="5.57142857142857" style="477" customWidth="1"/>
    <col min="15113" max="15114" width="3.71428571428571" style="477" customWidth="1"/>
    <col min="15115" max="15115" width="22" style="477" customWidth="1"/>
    <col min="15116" max="15116" width="5.57142857142857" style="477" customWidth="1"/>
    <col min="15117" max="15118" width="3.71428571428571" style="477" customWidth="1"/>
    <col min="15119" max="15119" width="22" style="477" customWidth="1"/>
    <col min="15120" max="15121" width="15.7142857142857" style="477" customWidth="1"/>
    <col min="15122" max="15122" width="11.7142857142857" style="477" customWidth="1"/>
    <col min="15123" max="15123" width="6.42857142857143" style="477" customWidth="1"/>
    <col min="15124" max="15124" width="11.7142857142857" style="477" customWidth="1"/>
    <col min="15125" max="15125" width="0" style="477" hidden="1" customWidth="1"/>
    <col min="15126" max="15126" width="3.71428571428571" style="477" customWidth="1"/>
    <col min="15127" max="15127" width="11.1428571428571" style="477" customWidth="1"/>
    <col min="15128" max="15129" width="10.5714285714286" style="477"/>
    <col min="15130" max="15130" width="13.4285714285714" style="477" customWidth="1"/>
    <col min="15131" max="15350" width="10.5714285714286" style="477"/>
    <col min="15351" max="15358" width="0" style="477" hidden="1" customWidth="1"/>
    <col min="15359" max="15361" width="3.71428571428571" style="477" customWidth="1"/>
    <col min="15362" max="15362" width="12.7142857142857" style="477" customWidth="1"/>
    <col min="15363" max="15363" width="47.4285714285714" style="477" customWidth="1"/>
    <col min="15364" max="15364" width="5.57142857142857" style="477" customWidth="1"/>
    <col min="15365" max="15366" width="3.71428571428571" style="477" customWidth="1"/>
    <col min="15367" max="15367" width="22" style="477" customWidth="1"/>
    <col min="15368" max="15368" width="5.57142857142857" style="477" customWidth="1"/>
    <col min="15369" max="15370" width="3.71428571428571" style="477" customWidth="1"/>
    <col min="15371" max="15371" width="22" style="477" customWidth="1"/>
    <col min="15372" max="15372" width="5.57142857142857" style="477" customWidth="1"/>
    <col min="15373" max="15374" width="3.71428571428571" style="477" customWidth="1"/>
    <col min="15375" max="15375" width="22" style="477" customWidth="1"/>
    <col min="15376" max="15377" width="15.7142857142857" style="477" customWidth="1"/>
    <col min="15378" max="15378" width="11.7142857142857" style="477" customWidth="1"/>
    <col min="15379" max="15379" width="6.42857142857143" style="477" customWidth="1"/>
    <col min="15380" max="15380" width="11.7142857142857" style="477" customWidth="1"/>
    <col min="15381" max="15381" width="0" style="477" hidden="1" customWidth="1"/>
    <col min="15382" max="15382" width="3.71428571428571" style="477" customWidth="1"/>
    <col min="15383" max="15383" width="11.1428571428571" style="477" customWidth="1"/>
    <col min="15384" max="15385" width="10.5714285714286" style="477"/>
    <col min="15386" max="15386" width="13.4285714285714" style="477" customWidth="1"/>
    <col min="15387" max="15606" width="10.5714285714286" style="477"/>
    <col min="15607" max="15614" width="0" style="477" hidden="1" customWidth="1"/>
    <col min="15615" max="15617" width="3.71428571428571" style="477" customWidth="1"/>
    <col min="15618" max="15618" width="12.7142857142857" style="477" customWidth="1"/>
    <col min="15619" max="15619" width="47.4285714285714" style="477" customWidth="1"/>
    <col min="15620" max="15620" width="5.57142857142857" style="477" customWidth="1"/>
    <col min="15621" max="15622" width="3.71428571428571" style="477" customWidth="1"/>
    <col min="15623" max="15623" width="22" style="477" customWidth="1"/>
    <col min="15624" max="15624" width="5.57142857142857" style="477" customWidth="1"/>
    <col min="15625" max="15626" width="3.71428571428571" style="477" customWidth="1"/>
    <col min="15627" max="15627" width="22" style="477" customWidth="1"/>
    <col min="15628" max="15628" width="5.57142857142857" style="477" customWidth="1"/>
    <col min="15629" max="15630" width="3.71428571428571" style="477" customWidth="1"/>
    <col min="15631" max="15631" width="22" style="477" customWidth="1"/>
    <col min="15632" max="15633" width="15.7142857142857" style="477" customWidth="1"/>
    <col min="15634" max="15634" width="11.7142857142857" style="477" customWidth="1"/>
    <col min="15635" max="15635" width="6.42857142857143" style="477" customWidth="1"/>
    <col min="15636" max="15636" width="11.7142857142857" style="477" customWidth="1"/>
    <col min="15637" max="15637" width="0" style="477" hidden="1" customWidth="1"/>
    <col min="15638" max="15638" width="3.71428571428571" style="477" customWidth="1"/>
    <col min="15639" max="15639" width="11.1428571428571" style="477" customWidth="1"/>
    <col min="15640" max="15641" width="10.5714285714286" style="477"/>
    <col min="15642" max="15642" width="13.4285714285714" style="477" customWidth="1"/>
    <col min="15643" max="15862" width="10.5714285714286" style="477"/>
    <col min="15863" max="15870" width="0" style="477" hidden="1" customWidth="1"/>
    <col min="15871" max="15873" width="3.71428571428571" style="477" customWidth="1"/>
    <col min="15874" max="15874" width="12.7142857142857" style="477" customWidth="1"/>
    <col min="15875" max="15875" width="47.4285714285714" style="477" customWidth="1"/>
    <col min="15876" max="15876" width="5.57142857142857" style="477" customWidth="1"/>
    <col min="15877" max="15878" width="3.71428571428571" style="477" customWidth="1"/>
    <col min="15879" max="15879" width="22" style="477" customWidth="1"/>
    <col min="15880" max="15880" width="5.57142857142857" style="477" customWidth="1"/>
    <col min="15881" max="15882" width="3.71428571428571" style="477" customWidth="1"/>
    <col min="15883" max="15883" width="22" style="477" customWidth="1"/>
    <col min="15884" max="15884" width="5.57142857142857" style="477" customWidth="1"/>
    <col min="15885" max="15886" width="3.71428571428571" style="477" customWidth="1"/>
    <col min="15887" max="15887" width="22" style="477" customWidth="1"/>
    <col min="15888" max="15889" width="15.7142857142857" style="477" customWidth="1"/>
    <col min="15890" max="15890" width="11.7142857142857" style="477" customWidth="1"/>
    <col min="15891" max="15891" width="6.42857142857143" style="477" customWidth="1"/>
    <col min="15892" max="15892" width="11.7142857142857" style="477" customWidth="1"/>
    <col min="15893" max="15893" width="0" style="477" hidden="1" customWidth="1"/>
    <col min="15894" max="15894" width="3.71428571428571" style="477" customWidth="1"/>
    <col min="15895" max="15895" width="11.1428571428571" style="477" customWidth="1"/>
    <col min="15896" max="15897" width="10.5714285714286" style="477"/>
    <col min="15898" max="15898" width="13.4285714285714" style="477" customWidth="1"/>
    <col min="15899" max="16118" width="10.5714285714286" style="477"/>
    <col min="16119" max="16126" width="0" style="477" hidden="1" customWidth="1"/>
    <col min="16127" max="16129" width="3.71428571428571" style="477" customWidth="1"/>
    <col min="16130" max="16130" width="12.7142857142857" style="477" customWidth="1"/>
    <col min="16131" max="16131" width="47.4285714285714" style="477" customWidth="1"/>
    <col min="16132" max="16132" width="5.57142857142857" style="477" customWidth="1"/>
    <col min="16133" max="16134" width="3.71428571428571" style="477" customWidth="1"/>
    <col min="16135" max="16135" width="22" style="477" customWidth="1"/>
    <col min="16136" max="16136" width="5.57142857142857" style="477" customWidth="1"/>
    <col min="16137" max="16138" width="3.71428571428571" style="477" customWidth="1"/>
    <col min="16139" max="16139" width="22" style="477" customWidth="1"/>
    <col min="16140" max="16140" width="5.57142857142857" style="477" customWidth="1"/>
    <col min="16141" max="16142" width="3.71428571428571" style="477" customWidth="1"/>
    <col min="16143" max="16143" width="22" style="477" customWidth="1"/>
    <col min="16144" max="16145" width="15.7142857142857" style="477" customWidth="1"/>
    <col min="16146" max="16146" width="11.7142857142857" style="477" customWidth="1"/>
    <col min="16147" max="16147" width="6.42857142857143" style="477" customWidth="1"/>
    <col min="16148" max="16148" width="11.7142857142857" style="477" customWidth="1"/>
    <col min="16149" max="16149" width="0" style="477" hidden="1" customWidth="1"/>
    <col min="16150" max="16150" width="3.71428571428571" style="477" customWidth="1"/>
    <col min="16151" max="16151" width="11.1428571428571" style="477" customWidth="1"/>
    <col min="16152" max="16153" width="10.5714285714286" style="477"/>
    <col min="16154" max="16154" width="13.4285714285714" style="477" customWidth="1"/>
    <col min="16155" max="16384" width="10.5714285714286" style="477"/>
  </cols>
  <sheetData>
    <row r="1" ht="14.25" hidden="1"/>
    <row r="2" ht="14.25" hidden="1"/>
    <row r="3" ht="14.25" hidden="1"/>
    <row r="4" spans="10:31"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0:31" ht="22.5" customHeight="1">
      <c r="J5" s="482"/>
      <c r="K5" s="482"/>
      <c r="L5" s="1221" t="s">
        <v>676</v>
      </c>
      <c r="M5" s="1221"/>
      <c r="N5" s="1221"/>
      <c r="O5" s="1221"/>
      <c r="P5" s="1221"/>
      <c r="Q5" s="1221"/>
      <c r="R5" s="1221"/>
      <c r="S5" s="1221"/>
      <c r="T5" s="1221"/>
      <c r="U5" s="580"/>
      <c r="V5" s="580"/>
      <c r="W5" s="524"/>
      <c r="X5" s="524"/>
      <c r="Y5" s="586"/>
      <c r="Z5" s="586"/>
      <c r="AA5" s="586"/>
      <c r="AB5" s="586"/>
      <c r="AC5" s="586"/>
      <c r="AD5" s="586"/>
      <c r="AE5" s="498"/>
    </row>
    <row r="6" spans="10:21"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503</v>
      </c>
      <c r="N7" s="1227" t="str">
        <f>IF(NameOrPr_ch="",IF(NameOrPr="","",NameOrPr),NameOrPr_ch)</f>
        <v>Государственный комитет Республики Татарстан по тарифам</v>
      </c>
      <c r="O7" s="1227"/>
      <c r="P7" s="1227"/>
      <c r="Q7" s="1227"/>
      <c r="R7" s="1227"/>
      <c r="S7" s="1227"/>
      <c r="T7" s="1227"/>
      <c r="U7" s="670"/>
      <c r="AH7" s="586"/>
      <c r="AI7" s="586"/>
      <c r="AJ7" s="586"/>
      <c r="AK7" s="586"/>
    </row>
    <row r="8" spans="1:37" s="492" customFormat="1" ht="18.75">
      <c r="A8" s="506"/>
      <c r="B8" s="506"/>
      <c r="C8" s="506"/>
      <c r="D8" s="506"/>
      <c r="E8" s="506"/>
      <c r="F8" s="506"/>
      <c r="G8" s="506"/>
      <c r="H8" s="506"/>
      <c r="L8" s="500"/>
      <c r="M8" s="673" t="s">
        <v>598</v>
      </c>
      <c r="N8" s="1227" t="str">
        <f>IF(datePr_ch="",IF(datePr="","",datePr),datePr_ch)</f>
        <v>19.12.2018</v>
      </c>
      <c r="O8" s="1227"/>
      <c r="P8" s="1227"/>
      <c r="Q8" s="1227"/>
      <c r="R8" s="1227"/>
      <c r="S8" s="1227"/>
      <c r="T8" s="1227"/>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597</v>
      </c>
      <c r="N9" s="1227" t="str">
        <f>IF(numberPr_ch="",IF(numberPr="","",numberPr),numberPr_ch)</f>
        <v>5-103/тэ</v>
      </c>
      <c r="O9" s="1227"/>
      <c r="P9" s="1227"/>
      <c r="Q9" s="1227"/>
      <c r="R9" s="1227"/>
      <c r="S9" s="1227"/>
      <c r="T9" s="1227"/>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502</v>
      </c>
      <c r="N10" s="1227" t="str">
        <f>IF(IstPub_ch="",IF(IstPub="","",IstPub),IstPub_ch)</f>
        <v>Официальный сайт правовой информации Министерства юстиции РТ:  http//pravo.tatarstan.ru</v>
      </c>
      <c r="O10" s="1227"/>
      <c r="P10" s="1227"/>
      <c r="Q10" s="1227"/>
      <c r="R10" s="1227"/>
      <c r="S10" s="1227"/>
      <c r="T10" s="122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723</v>
      </c>
      <c r="AA11" s="772" t="s">
        <v>724</v>
      </c>
      <c r="AH11" s="774"/>
      <c r="AI11" s="774"/>
      <c r="AJ11" s="774"/>
      <c r="AK11" s="774"/>
    </row>
    <row r="12" spans="1:37" s="492" customFormat="1" ht="11.25" hidden="1">
      <c r="A12" s="506"/>
      <c r="B12" s="506"/>
      <c r="C12" s="506"/>
      <c r="D12" s="506"/>
      <c r="E12" s="506"/>
      <c r="F12" s="506"/>
      <c r="G12" s="506"/>
      <c r="H12" s="506"/>
      <c r="L12" s="1222"/>
      <c r="M12" s="1222"/>
      <c r="N12" s="567"/>
      <c r="O12" s="1257"/>
      <c r="P12" s="1257"/>
      <c r="Q12" s="1257"/>
      <c r="R12" s="1257"/>
      <c r="S12" s="1257"/>
      <c r="T12" s="1257"/>
      <c r="U12" s="487"/>
      <c r="AE12" s="504" t="s">
        <v>373</v>
      </c>
      <c r="AH12" s="506"/>
      <c r="AI12" s="506"/>
      <c r="AJ12" s="506"/>
      <c r="AK12" s="506"/>
    </row>
    <row r="13" spans="10:31" ht="14.25">
      <c r="J13" s="482"/>
      <c r="K13" s="482"/>
      <c r="L13" s="478"/>
      <c r="M13" s="478"/>
      <c r="N13" s="478"/>
      <c r="O13" s="1247"/>
      <c r="P13" s="1247"/>
      <c r="Q13" s="1247"/>
      <c r="R13" s="1247"/>
      <c r="S13" s="1247"/>
      <c r="T13" s="1247"/>
      <c r="U13" s="600"/>
      <c r="Z13" s="1247"/>
      <c r="AA13" s="1247"/>
      <c r="AB13" s="1247"/>
      <c r="AC13" s="1247"/>
      <c r="AD13" s="1247"/>
      <c r="AE13" s="1247"/>
    </row>
    <row r="14" spans="10:33" ht="14.25">
      <c r="J14" s="482"/>
      <c r="K14" s="482"/>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0:33" ht="14.25" customHeight="1">
      <c r="J15" s="482"/>
      <c r="K15" s="482"/>
      <c r="L15" s="1234" t="s">
        <v>92</v>
      </c>
      <c r="M15" s="1234" t="s">
        <v>678</v>
      </c>
      <c r="N15" s="1270" t="s">
        <v>630</v>
      </c>
      <c r="O15" s="1270"/>
      <c r="P15" s="1270"/>
      <c r="Q15" s="1270"/>
      <c r="R15" s="1270" t="s">
        <v>631</v>
      </c>
      <c r="S15" s="1270"/>
      <c r="T15" s="1270"/>
      <c r="U15" s="1270"/>
      <c r="V15" s="1270" t="s">
        <v>632</v>
      </c>
      <c r="W15" s="1270"/>
      <c r="X15" s="1270"/>
      <c r="Y15" s="1270"/>
      <c r="Z15" s="1234" t="s">
        <v>643</v>
      </c>
      <c r="AA15" s="1234"/>
      <c r="AB15" s="1234"/>
      <c r="AC15" s="1234"/>
      <c r="AD15" s="1234"/>
      <c r="AE15" s="1234" t="s">
        <v>341</v>
      </c>
      <c r="AF15" s="1246" t="s">
        <v>275</v>
      </c>
      <c r="AG15" s="1159"/>
    </row>
    <row r="16" spans="1:37" s="524" customFormat="1" ht="27.75" customHeight="1">
      <c r="A16" s="586"/>
      <c r="B16" s="586"/>
      <c r="C16" s="586"/>
      <c r="D16" s="586"/>
      <c r="E16" s="586"/>
      <c r="F16" s="586"/>
      <c r="G16" s="592"/>
      <c r="H16" s="592"/>
      <c r="I16" s="532"/>
      <c r="J16" s="530"/>
      <c r="K16" s="530"/>
      <c r="L16" s="1234"/>
      <c r="M16" s="1234"/>
      <c r="N16" s="1270"/>
      <c r="O16" s="1270"/>
      <c r="P16" s="1270"/>
      <c r="Q16" s="1270"/>
      <c r="R16" s="1270"/>
      <c r="S16" s="1270"/>
      <c r="T16" s="1270"/>
      <c r="U16" s="1270"/>
      <c r="V16" s="1270"/>
      <c r="W16" s="1270"/>
      <c r="X16" s="1270"/>
      <c r="Y16" s="1270"/>
      <c r="Z16" s="1159" t="s">
        <v>681</v>
      </c>
      <c r="AA16" s="1159"/>
      <c r="AB16" s="1159" t="s">
        <v>656</v>
      </c>
      <c r="AC16" s="1159"/>
      <c r="AD16" s="1159"/>
      <c r="AE16" s="1234"/>
      <c r="AF16" s="1246"/>
      <c r="AG16" s="1159"/>
      <c r="AH16" s="586"/>
      <c r="AI16" s="586"/>
      <c r="AJ16" s="586"/>
      <c r="AK16" s="586"/>
    </row>
    <row r="17" spans="10:33" ht="14.25" customHeight="1">
      <c r="J17" s="482"/>
      <c r="K17" s="482"/>
      <c r="L17" s="1234"/>
      <c r="M17" s="1234"/>
      <c r="N17" s="1270"/>
      <c r="O17" s="1270"/>
      <c r="P17" s="1270"/>
      <c r="Q17" s="1270"/>
      <c r="R17" s="1270"/>
      <c r="S17" s="1270"/>
      <c r="T17" s="1270"/>
      <c r="U17" s="1270"/>
      <c r="V17" s="1270"/>
      <c r="W17" s="1270"/>
      <c r="X17" s="1270"/>
      <c r="Y17" s="1270"/>
      <c r="Z17" s="535" t="s">
        <v>679</v>
      </c>
      <c r="AA17" s="535" t="s">
        <v>680</v>
      </c>
      <c r="AB17" s="537" t="s">
        <v>274</v>
      </c>
      <c r="AC17" s="1258" t="s">
        <v>273</v>
      </c>
      <c r="AD17" s="1258"/>
      <c r="AE17" s="1234"/>
      <c r="AF17" s="1246"/>
      <c r="AG17" s="1159"/>
    </row>
    <row r="18" spans="10:33" ht="14.25">
      <c r="J18" s="482"/>
      <c r="K18" s="490">
        <v>1</v>
      </c>
      <c r="L18" s="479" t="s">
        <v>93</v>
      </c>
      <c r="M18" s="479" t="s">
        <v>49</v>
      </c>
      <c r="N18" s="1263">
        <f ca="1">OFFSET(N18,0,-1)+1</f>
        <v>3</v>
      </c>
      <c r="O18" s="1263"/>
      <c r="P18" s="1263"/>
      <c r="Q18" s="1263"/>
      <c r="R18" s="1263">
        <f ca="1">OFFSET(N18,0,0)+1</f>
        <v>4</v>
      </c>
      <c r="S18" s="1263"/>
      <c r="T18" s="1263"/>
      <c r="U18" s="1263"/>
      <c r="V18" s="675"/>
      <c r="W18" s="675"/>
      <c r="X18" s="675"/>
      <c r="Y18" s="676">
        <f ca="1">OFFSET(R18,0,0)+1</f>
        <v>5</v>
      </c>
      <c r="Z18" s="488">
        <f ca="1">OFFSET(Z18,0,-1)+1</f>
        <v>6</v>
      </c>
      <c r="AA18" s="488">
        <f ca="1">OFFSET(AA18,0,-1)+1</f>
        <v>7</v>
      </c>
      <c r="AB18" s="488">
        <f ca="1">OFFSET(AB18,0,-1)+1</f>
        <v>8</v>
      </c>
      <c r="AC18" s="1263">
        <f ca="1">OFFSET(AC18,0,-1)+1</f>
        <v>9</v>
      </c>
      <c r="AD18" s="1263"/>
      <c r="AE18" s="488">
        <f ca="1">OFFSET(AE18,0,-2)+1</f>
        <v>10</v>
      </c>
      <c r="AF18" s="524"/>
      <c r="AG18" s="488">
        <f ca="1">OFFSET(AG18,0,-2)+1</f>
        <v>11</v>
      </c>
    </row>
    <row r="19" spans="1:33" ht="22.5">
      <c r="A19" s="1207">
        <v>1</v>
      </c>
      <c r="B19" s="1016"/>
      <c r="C19" s="1016"/>
      <c r="D19" s="1016"/>
      <c r="E19" s="1016"/>
      <c r="F19" s="1009"/>
      <c r="G19" s="1015"/>
      <c r="H19" s="1015"/>
      <c r="I19" s="997"/>
      <c r="J19" s="996"/>
      <c r="K19" s="996"/>
      <c r="L19" s="594">
        <f>mergeValue(A19)</f>
        <v>1</v>
      </c>
      <c r="M19" s="642" t="s">
        <v>20</v>
      </c>
      <c r="N19" s="1264"/>
      <c r="O19" s="1264"/>
      <c r="P19" s="1264"/>
      <c r="Q19" s="1264"/>
      <c r="R19" s="1264"/>
      <c r="S19" s="1264"/>
      <c r="T19" s="1264"/>
      <c r="U19" s="1264"/>
      <c r="V19" s="1264"/>
      <c r="W19" s="1264"/>
      <c r="X19" s="1264"/>
      <c r="Y19" s="1264"/>
      <c r="Z19" s="1264"/>
      <c r="AA19" s="1264"/>
      <c r="AB19" s="1264"/>
      <c r="AC19" s="1264"/>
      <c r="AD19" s="1264"/>
      <c r="AE19" s="1264"/>
      <c r="AF19" s="1264"/>
      <c r="AG19" s="582" t="s">
        <v>477</v>
      </c>
    </row>
    <row r="20" spans="1:33" ht="22.5">
      <c r="A20" s="1207"/>
      <c r="B20" s="1207">
        <v>1</v>
      </c>
      <c r="C20" s="1016"/>
      <c r="D20" s="1016"/>
      <c r="E20" s="1016"/>
      <c r="F20" s="1009"/>
      <c r="G20" s="1018"/>
      <c r="H20" s="1019"/>
      <c r="I20" s="998"/>
      <c r="J20" s="993"/>
      <c r="K20" s="991"/>
      <c r="L20" s="594" t="str">
        <f>mergeValue(A20)&amp;"."&amp;mergeValue(B20)</f>
        <v>1.1</v>
      </c>
      <c r="M20" s="547" t="s">
        <v>16</v>
      </c>
      <c r="N20" s="1265"/>
      <c r="O20" s="1265"/>
      <c r="P20" s="1265"/>
      <c r="Q20" s="1265"/>
      <c r="R20" s="1265"/>
      <c r="S20" s="1265"/>
      <c r="T20" s="1265"/>
      <c r="U20" s="1265"/>
      <c r="V20" s="1265"/>
      <c r="W20" s="1265"/>
      <c r="X20" s="1265"/>
      <c r="Y20" s="1265"/>
      <c r="Z20" s="1265"/>
      <c r="AA20" s="1265"/>
      <c r="AB20" s="1265"/>
      <c r="AC20" s="1265"/>
      <c r="AD20" s="1265"/>
      <c r="AE20" s="1265"/>
      <c r="AF20" s="1265"/>
      <c r="AG20" s="582" t="s">
        <v>478</v>
      </c>
    </row>
    <row r="21" spans="1:33" ht="22.5">
      <c r="A21" s="1207"/>
      <c r="B21" s="1207"/>
      <c r="C21" s="1207">
        <v>1</v>
      </c>
      <c r="D21" s="1016"/>
      <c r="E21" s="1016"/>
      <c r="F21" s="1009"/>
      <c r="G21" s="1018"/>
      <c r="H21" s="1019"/>
      <c r="I21" s="998"/>
      <c r="J21" s="993"/>
      <c r="K21" s="991"/>
      <c r="L21" s="594" t="str">
        <f>mergeValue(A21)&amp;"."&amp;mergeValue(B21)&amp;"."&amp;mergeValue(C21)</f>
        <v>1.1.1</v>
      </c>
      <c r="M21" s="548" t="s">
        <v>7</v>
      </c>
      <c r="N21" s="1265"/>
      <c r="O21" s="1265"/>
      <c r="P21" s="1265"/>
      <c r="Q21" s="1265"/>
      <c r="R21" s="1265"/>
      <c r="S21" s="1265"/>
      <c r="T21" s="1265"/>
      <c r="U21" s="1265"/>
      <c r="V21" s="1265"/>
      <c r="W21" s="1265"/>
      <c r="X21" s="1265"/>
      <c r="Y21" s="1265"/>
      <c r="Z21" s="1265"/>
      <c r="AA21" s="1265"/>
      <c r="AB21" s="1265"/>
      <c r="AC21" s="1265"/>
      <c r="AD21" s="1265"/>
      <c r="AE21" s="1265"/>
      <c r="AF21" s="1265"/>
      <c r="AG21" s="582" t="s">
        <v>635</v>
      </c>
    </row>
    <row r="22" spans="1:33" ht="15" customHeight="1">
      <c r="A22" s="1207"/>
      <c r="B22" s="1207"/>
      <c r="C22" s="1207"/>
      <c r="D22" s="1207">
        <v>1</v>
      </c>
      <c r="E22" s="1016"/>
      <c r="F22" s="1009"/>
      <c r="G22" s="1018"/>
      <c r="H22" s="1019"/>
      <c r="I22" s="998"/>
      <c r="J22" s="993"/>
      <c r="K22" s="991"/>
      <c r="L22" s="594" t="str">
        <f>mergeValue(A22)&amp;"."&amp;mergeValue(B22)&amp;"."&amp;mergeValue(C22)&amp;"."&amp;mergeValue(D22)</f>
        <v>1.1.1.1</v>
      </c>
      <c r="M22" s="549" t="s">
        <v>22</v>
      </c>
      <c r="N22" s="1265"/>
      <c r="O22" s="1265"/>
      <c r="P22" s="1265"/>
      <c r="Q22" s="1265"/>
      <c r="R22" s="1265"/>
      <c r="S22" s="1265"/>
      <c r="T22" s="1265"/>
      <c r="U22" s="1265"/>
      <c r="V22" s="1265"/>
      <c r="W22" s="1265"/>
      <c r="X22" s="1265"/>
      <c r="Y22" s="1265"/>
      <c r="Z22" s="1265"/>
      <c r="AA22" s="1265"/>
      <c r="AB22" s="1265"/>
      <c r="AC22" s="1265"/>
      <c r="AD22" s="1265"/>
      <c r="AE22" s="1265"/>
      <c r="AF22" s="1265"/>
      <c r="AG22" s="582" t="s">
        <v>682</v>
      </c>
    </row>
    <row r="23" spans="1:37" ht="20.1" customHeight="1">
      <c r="A23" s="1207"/>
      <c r="B23" s="1207"/>
      <c r="C23" s="1207"/>
      <c r="D23" s="1207"/>
      <c r="E23" s="1207">
        <v>1</v>
      </c>
      <c r="F23" s="1009"/>
      <c r="G23" s="1018"/>
      <c r="H23" s="1019"/>
      <c r="I23" s="1020"/>
      <c r="J23" s="1010"/>
      <c r="K23" s="1163"/>
      <c r="L23" s="1268" t="str">
        <f>mergeValue(A23)&amp;"."&amp;mergeValue(B23)&amp;"."&amp;mergeValue(C23)&amp;"."&amp;mergeValue(D23)&amp;"."&amp;mergeValue(E23)</f>
        <v>1.1.1.1.1</v>
      </c>
      <c r="M23" s="1269"/>
      <c r="N23" s="1214" t="s">
        <v>85</v>
      </c>
      <c r="O23" s="1276"/>
      <c r="P23" s="1274">
        <v>1</v>
      </c>
      <c r="Q23" s="1266"/>
      <c r="R23" s="1214" t="s">
        <v>85</v>
      </c>
      <c r="S23" s="1276"/>
      <c r="T23" s="1274">
        <v>1</v>
      </c>
      <c r="U23" s="1266"/>
      <c r="V23" s="1214" t="s">
        <v>85</v>
      </c>
      <c r="W23" s="562"/>
      <c r="X23" s="540">
        <v>1</v>
      </c>
      <c r="Y23" s="1097"/>
      <c r="Z23" s="672"/>
      <c r="AA23" s="672"/>
      <c r="AB23" s="1249"/>
      <c r="AC23" s="1214" t="s">
        <v>84</v>
      </c>
      <c r="AD23" s="1249"/>
      <c r="AE23" s="1214" t="s">
        <v>85</v>
      </c>
      <c r="AF23" s="579"/>
      <c r="AG23" s="1271" t="s">
        <v>683</v>
      </c>
      <c r="AH23" s="501" t="str">
        <f>strCheckDate(Z24:AF24)</f>
        <v/>
      </c>
      <c r="AI23" s="505" t="str">
        <f>IF(AND(COUNTIF(AJ18:AJ27,AJ23)&gt;1,AJ23&lt;&gt;""),"ErrUnique:HasDoubleConn","")</f>
        <v/>
      </c>
      <c r="AJ23" s="505"/>
      <c r="AK23" s="505"/>
    </row>
    <row r="24" spans="1:37" ht="20.1" customHeight="1">
      <c r="A24" s="1207"/>
      <c r="B24" s="1207"/>
      <c r="C24" s="1207"/>
      <c r="D24" s="1207"/>
      <c r="E24" s="1207"/>
      <c r="F24" s="1009"/>
      <c r="G24" s="1018"/>
      <c r="H24" s="1019"/>
      <c r="I24" s="1020"/>
      <c r="J24" s="1010"/>
      <c r="K24" s="1163"/>
      <c r="L24" s="1268"/>
      <c r="M24" s="1269"/>
      <c r="N24" s="1214"/>
      <c r="O24" s="1276"/>
      <c r="P24" s="1274"/>
      <c r="Q24" s="1275"/>
      <c r="R24" s="1214"/>
      <c r="S24" s="1276"/>
      <c r="T24" s="1274"/>
      <c r="U24" s="1267"/>
      <c r="V24" s="1214"/>
      <c r="W24" s="602"/>
      <c r="X24" s="566"/>
      <c r="Y24" s="566"/>
      <c r="Z24" s="573"/>
      <c r="AA24" s="604" t="str">
        <f>AB23&amp;"-"&amp;AD23</f>
        <v>-</v>
      </c>
      <c r="AB24" s="1213"/>
      <c r="AC24" s="1214"/>
      <c r="AD24" s="1213"/>
      <c r="AE24" s="1214"/>
      <c r="AF24" s="674"/>
      <c r="AG24" s="1272"/>
      <c r="AI24" s="505"/>
      <c r="AJ24" s="505"/>
      <c r="AK24" s="505"/>
    </row>
    <row r="25" spans="1:37" ht="20.1" customHeight="1">
      <c r="A25" s="1207"/>
      <c r="B25" s="1207"/>
      <c r="C25" s="1207"/>
      <c r="D25" s="1207"/>
      <c r="E25" s="1207"/>
      <c r="F25" s="1009"/>
      <c r="G25" s="1018"/>
      <c r="H25" s="1019"/>
      <c r="I25" s="1020"/>
      <c r="J25" s="1010"/>
      <c r="K25" s="1163"/>
      <c r="L25" s="1268"/>
      <c r="M25" s="1269"/>
      <c r="N25" s="1214"/>
      <c r="O25" s="1276"/>
      <c r="P25" s="1274"/>
      <c r="Q25" s="1267"/>
      <c r="R25" s="1214"/>
      <c r="S25" s="603"/>
      <c r="T25" s="559"/>
      <c r="U25" s="566"/>
      <c r="V25" s="572"/>
      <c r="W25" s="572"/>
      <c r="X25" s="572"/>
      <c r="Y25" s="572"/>
      <c r="Z25" s="573"/>
      <c r="AA25" s="573"/>
      <c r="AB25" s="574"/>
      <c r="AC25" s="565"/>
      <c r="AD25" s="565"/>
      <c r="AE25" s="574"/>
      <c r="AF25" s="565"/>
      <c r="AG25" s="1272"/>
      <c r="AI25" s="505"/>
      <c r="AJ25" s="505"/>
      <c r="AK25" s="505"/>
    </row>
    <row r="26" spans="1:37" ht="20.1" customHeight="1">
      <c r="A26" s="1207"/>
      <c r="B26" s="1207"/>
      <c r="C26" s="1207"/>
      <c r="D26" s="1207"/>
      <c r="E26" s="1207"/>
      <c r="F26" s="1009"/>
      <c r="G26" s="1018"/>
      <c r="H26" s="1019"/>
      <c r="I26" s="1020"/>
      <c r="J26" s="1010"/>
      <c r="K26" s="1163"/>
      <c r="L26" s="1268"/>
      <c r="M26" s="1269"/>
      <c r="N26" s="1214"/>
      <c r="O26" s="575"/>
      <c r="P26" s="577"/>
      <c r="Q26" s="576"/>
      <c r="R26" s="572"/>
      <c r="S26" s="572"/>
      <c r="T26" s="572"/>
      <c r="U26" s="572"/>
      <c r="V26" s="572"/>
      <c r="W26" s="572"/>
      <c r="X26" s="572"/>
      <c r="Y26" s="572"/>
      <c r="Z26" s="573"/>
      <c r="AA26" s="573"/>
      <c r="AB26" s="574"/>
      <c r="AC26" s="565"/>
      <c r="AD26" s="565"/>
      <c r="AE26" s="574"/>
      <c r="AF26" s="565"/>
      <c r="AG26" s="1272"/>
      <c r="AI26" s="505"/>
      <c r="AJ26" s="505"/>
      <c r="AK26" s="505"/>
    </row>
    <row r="27" spans="1:37" s="476" customFormat="1" ht="15" customHeight="1">
      <c r="A27" s="1207"/>
      <c r="B27" s="1207"/>
      <c r="C27" s="1207"/>
      <c r="D27" s="1207"/>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3"/>
      <c r="AH27" s="502"/>
      <c r="AI27" s="502"/>
      <c r="AJ27" s="213"/>
      <c r="AK27" s="213"/>
    </row>
    <row r="28" spans="1:37" s="476" customFormat="1" ht="15" customHeight="1">
      <c r="A28" s="1207"/>
      <c r="B28" s="1207"/>
      <c r="C28" s="1207"/>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7"/>
      <c r="B29" s="1207"/>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7"/>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0" t="s">
        <v>684</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14">
    <dataValidation allowBlank="1" prompt="Для выбора выполните двойной щелчок левой клавиши мыши по соответствующей ячейке." sqref="IX27:JS31 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WB983063:WWB98306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WVY98306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-0999999999999999000000000</formula1>
      <formula2>9.99999999999999E+23</formula2>
    </dataValidation>
    <dataValidation type="textLength" operator="lessThanOrEqual" allowBlank="1" showInputMessage="1" showErrorMessage="1" errorTitle="Ошибка" error="Допускается ввод не более 900 символов!" sqref="JS19:JS23 WWE983059:WWE98306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N23 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dataValidation allowBlank="1" showInputMessage="1" showErrorMessage="1" prompt="Для выбора выполните двойной щелчок левой клавиши мыши по соответствующей ячейке." sqref="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dataValidation allowBlank="1" showInputMessage="1" showErrorMessage="1" prompt="Для выбора выполните двойной щелчок левой клавиши мыши по соответствующей ячейке." sqref="WVP98306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ataValidation allowBlank="1" showInputMessage="1" showErrorMessage="1" prompt="Для выбора выполните двойной щелчок левой клавиши мыши по соответствующей ячейке." sqref="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dataValidation allowBlank="1" showInputMessage="1" showErrorMessage="1" prompt="Для выбора выполните двойной щелчок левой клавиши мыши по соответствующей ячейке." sqref="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80acbfc-39fa-4c93-9995-33c7df9017ff}">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208</v>
      </c>
    </row>
    <row r="2" spans="6:9" ht="22.5">
      <c r="F2" s="1201" t="s">
        <v>492</v>
      </c>
      <c r="G2" s="1202"/>
      <c r="H2" s="1203"/>
      <c r="I2" s="436"/>
    </row>
    <row r="3"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26.12.2018</v>
      </c>
      <c r="I7" s="196" t="s">
        <v>494</v>
      </c>
      <c r="J7" s="334"/>
      <c r="K7" s="214"/>
      <c r="L7" s="214"/>
      <c r="M7" s="214"/>
      <c r="N7" s="214"/>
      <c r="O7" s="214"/>
      <c r="P7" s="214"/>
      <c r="Q7" s="214"/>
      <c r="R7" s="214"/>
      <c r="S7" s="214"/>
      <c r="T7" s="214"/>
    </row>
    <row r="8" spans="1:20" s="190" customFormat="1" ht="45">
      <c r="A8" s="1205">
        <v>1</v>
      </c>
      <c r="B8" s="214"/>
      <c r="C8" s="214"/>
      <c r="D8" s="214"/>
      <c r="F8" s="335" t="str">
        <f>"2."&amp;mergeValue(A8)</f>
        <v>2.1</v>
      </c>
      <c r="G8" s="417" t="s">
        <v>495</v>
      </c>
      <c r="H8" s="317"/>
      <c r="I8" s="196" t="s">
        <v>592</v>
      </c>
      <c r="J8" s="334"/>
      <c r="K8" s="214"/>
      <c r="L8" s="214"/>
      <c r="M8" s="214"/>
      <c r="N8" s="214"/>
      <c r="O8" s="214"/>
      <c r="P8" s="214"/>
      <c r="Q8" s="214"/>
      <c r="R8" s="214"/>
      <c r="S8" s="214"/>
      <c r="T8" s="214"/>
    </row>
    <row r="9" spans="1:20" s="190" customFormat="1" ht="22.5">
      <c r="A9" s="1205"/>
      <c r="B9" s="214"/>
      <c r="C9" s="214"/>
      <c r="D9" s="214"/>
      <c r="F9" s="335" t="str">
        <f>"3."&amp;mergeValue(A9)</f>
        <v>3.1</v>
      </c>
      <c r="G9" s="417" t="s">
        <v>496</v>
      </c>
      <c r="H9" s="317"/>
      <c r="I9" s="196" t="s">
        <v>590</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05"/>
      <c r="B12" s="1205"/>
      <c r="C12" s="1205">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"4."&amp;mergeValue(A13)&amp;"."&amp;mergeValue(B13)&amp;"."&amp;mergeValue(C13)&amp;"."&amp;mergeValue(D13)</f>
        <v>4.1.1.1.1</v>
      </c>
      <c r="G13" s="420" t="s">
        <v>499</v>
      </c>
      <c r="H13" s="317"/>
      <c r="I13" s="1206" t="s">
        <v>593</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595</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f24df1f-6cea-413c-9a03-6001341f9346}">
  <sheetPr codeName="modUpdTemplLogger">
    <tabColor indexed="24"/>
  </sheetPr>
  <dimension ref="A1:D11"/>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6" t="s">
        <v>70</v>
      </c>
      <c r="B1" s="116" t="s">
        <v>71</v>
      </c>
      <c r="C1" s="116" t="s">
        <v>72</v>
      </c>
      <c r="D1" s="10"/>
    </row>
    <row r="2" spans="1:3" ht="11.25">
      <c r="A2" s="1116">
        <v>43460.629513888889</v>
      </c>
      <c r="B2" s="12" t="s">
        <v>775</v>
      </c>
      <c r="C2" s="12" t="s">
        <v>442</v>
      </c>
    </row>
    <row r="3" spans="1:3" ht="11.25">
      <c r="A3" s="1116">
        <v>43460.629525462966</v>
      </c>
      <c r="B3" s="12" t="s">
        <v>776</v>
      </c>
      <c r="C3" s="12" t="s">
        <v>442</v>
      </c>
    </row>
    <row r="4" spans="1:3" ht="11.25">
      <c r="A4" s="1116">
        <v>43460.629884259259</v>
      </c>
      <c r="B4" s="12" t="s">
        <v>775</v>
      </c>
      <c r="C4" s="12" t="s">
        <v>442</v>
      </c>
    </row>
    <row r="5" spans="1:3" ht="11.25">
      <c r="A5" s="1116">
        <v>43460.629895833335</v>
      </c>
      <c r="B5" s="12" t="s">
        <v>776</v>
      </c>
      <c r="C5" s="12" t="s">
        <v>442</v>
      </c>
    </row>
    <row r="6" spans="1:3" ht="11.25">
      <c r="A6" s="1116">
        <v>43460.637384259258</v>
      </c>
      <c r="B6" s="12" t="s">
        <v>775</v>
      </c>
      <c r="C6" s="12" t="s">
        <v>442</v>
      </c>
    </row>
    <row r="7" spans="1:3" ht="11.25">
      <c r="A7" s="1116">
        <v>43460.637407407405</v>
      </c>
      <c r="B7" s="12" t="s">
        <v>776</v>
      </c>
      <c r="C7" s="12" t="s">
        <v>442</v>
      </c>
    </row>
    <row r="8" spans="1:3" ht="11.25">
      <c r="A8" s="1116">
        <v>43461.445474537039</v>
      </c>
      <c r="B8" s="12" t="s">
        <v>775</v>
      </c>
      <c r="C8" s="12" t="s">
        <v>442</v>
      </c>
    </row>
    <row r="9" spans="1:3" ht="11.25">
      <c r="A9" s="1116">
        <v>43461.445497685185</v>
      </c>
      <c r="B9" s="12" t="s">
        <v>776</v>
      </c>
      <c r="C9" s="12" t="s">
        <v>442</v>
      </c>
    </row>
    <row r="10" spans="1:3" ht="11.25">
      <c r="A10" s="1116">
        <v>43462.355347222219</v>
      </c>
      <c r="B10" s="12" t="s">
        <v>775</v>
      </c>
      <c r="C10" s="12" t="s">
        <v>442</v>
      </c>
    </row>
    <row r="11" spans="1:3" ht="11.25">
      <c r="A11" s="1116">
        <v>43462.355370370373</v>
      </c>
      <c r="B11" s="12" t="s">
        <v>776</v>
      </c>
      <c r="C11" s="12" t="s">
        <v>442</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5ceea60-ce7f-4302-af6c-26f1311bfbcb}">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501" hidden="1" customWidth="1"/>
    <col min="7" max="8" width="9.14285714285714" style="507" hidden="1" customWidth="1"/>
    <col min="9" max="9" width="3.71428571428571" style="484" customWidth="1"/>
    <col min="10" max="11" width="3.71428571428571" style="483" customWidth="1"/>
    <col min="12" max="12" width="12.7142857142857" style="477" customWidth="1"/>
    <col min="13" max="13" width="47.4285714285714" style="477" customWidth="1"/>
    <col min="14" max="14" width="2.71428571428571" style="477" hidden="1" customWidth="1"/>
    <col min="15" max="18" width="23.7142857142857" style="477" customWidth="1"/>
    <col min="19" max="19" width="11.7142857142857" style="477" customWidth="1"/>
    <col min="20" max="20" width="3.71428571428571" style="477" customWidth="1"/>
    <col min="21" max="21" width="11.7142857142857" style="477" customWidth="1"/>
    <col min="22" max="22" width="8.57142857142857" style="477" hidden="1" customWidth="1"/>
    <col min="23" max="23" width="4.71428571428571" style="477" customWidth="1"/>
    <col min="24" max="24" width="115.714285714286" style="477" customWidth="1"/>
    <col min="25" max="25" width="10.5714285714286" style="1009"/>
    <col min="26" max="29" width="10.5714285714286" style="501"/>
    <col min="30" max="246" width="10.5714285714286" style="477"/>
    <col min="247" max="254" width="0" style="477" hidden="1" customWidth="1"/>
    <col min="255" max="257" width="3.71428571428571" style="477" customWidth="1"/>
    <col min="258" max="258" width="12.7142857142857" style="477" customWidth="1"/>
    <col min="259" max="259" width="47.4285714285714" style="477" customWidth="1"/>
    <col min="260" max="260" width="0" style="477" hidden="1" customWidth="1"/>
    <col min="261" max="261" width="24.7142857142857" style="477" customWidth="1"/>
    <col min="262" max="262" width="14.7142857142857" style="477" customWidth="1"/>
    <col min="263" max="264" width="15.7142857142857" style="477" customWidth="1"/>
    <col min="265" max="265" width="11.7142857142857" style="477" customWidth="1"/>
    <col min="266" max="266" width="6.42857142857143" style="477" customWidth="1"/>
    <col min="267" max="267" width="11.7142857142857" style="477" customWidth="1"/>
    <col min="268" max="268" width="0" style="477" hidden="1" customWidth="1"/>
    <col min="269" max="269" width="3.71428571428571" style="477" customWidth="1"/>
    <col min="270" max="270" width="11.1428571428571" style="477" customWidth="1"/>
    <col min="271" max="502" width="10.5714285714286" style="477"/>
    <col min="503" max="510" width="0" style="477" hidden="1" customWidth="1"/>
    <col min="511" max="513" width="3.71428571428571" style="477" customWidth="1"/>
    <col min="514" max="514" width="12.7142857142857" style="477" customWidth="1"/>
    <col min="515" max="515" width="47.4285714285714" style="477" customWidth="1"/>
    <col min="516" max="516" width="0" style="477" hidden="1" customWidth="1"/>
    <col min="517" max="517" width="24.7142857142857" style="477" customWidth="1"/>
    <col min="518" max="518" width="14.7142857142857" style="477" customWidth="1"/>
    <col min="519" max="520" width="15.7142857142857" style="477" customWidth="1"/>
    <col min="521" max="521" width="11.7142857142857" style="477" customWidth="1"/>
    <col min="522" max="522" width="6.42857142857143" style="477" customWidth="1"/>
    <col min="523" max="523" width="11.7142857142857" style="477" customWidth="1"/>
    <col min="524" max="524" width="0" style="477" hidden="1" customWidth="1"/>
    <col min="525" max="525" width="3.71428571428571" style="477" customWidth="1"/>
    <col min="526" max="526" width="11.1428571428571" style="477" customWidth="1"/>
    <col min="527" max="758" width="10.5714285714286" style="477"/>
    <col min="759" max="766" width="0" style="477" hidden="1" customWidth="1"/>
    <col min="767" max="769" width="3.71428571428571" style="477" customWidth="1"/>
    <col min="770" max="770" width="12.7142857142857" style="477" customWidth="1"/>
    <col min="771" max="771" width="47.4285714285714" style="477" customWidth="1"/>
    <col min="772" max="772" width="0" style="477" hidden="1" customWidth="1"/>
    <col min="773" max="773" width="24.7142857142857" style="477" customWidth="1"/>
    <col min="774" max="774" width="14.7142857142857" style="477" customWidth="1"/>
    <col min="775" max="776" width="15.7142857142857" style="477" customWidth="1"/>
    <col min="777" max="777" width="11.7142857142857" style="477" customWidth="1"/>
    <col min="778" max="778" width="6.42857142857143" style="477" customWidth="1"/>
    <col min="779" max="779" width="11.7142857142857" style="477" customWidth="1"/>
    <col min="780" max="780" width="0" style="477" hidden="1" customWidth="1"/>
    <col min="781" max="781" width="3.71428571428571" style="477" customWidth="1"/>
    <col min="782" max="782" width="11.1428571428571" style="477" customWidth="1"/>
    <col min="783" max="1014" width="10.5714285714286" style="477"/>
    <col min="1015" max="1022" width="0" style="477" hidden="1" customWidth="1"/>
    <col min="1023" max="1025" width="3.71428571428571" style="477" customWidth="1"/>
    <col min="1026" max="1026" width="12.7142857142857" style="477" customWidth="1"/>
    <col min="1027" max="1027" width="47.4285714285714" style="477" customWidth="1"/>
    <col min="1028" max="1028" width="0" style="477" hidden="1" customWidth="1"/>
    <col min="1029" max="1029" width="24.7142857142857" style="477" customWidth="1"/>
    <col min="1030" max="1030" width="14.7142857142857" style="477" customWidth="1"/>
    <col min="1031" max="1032" width="15.7142857142857" style="477" customWidth="1"/>
    <col min="1033" max="1033" width="11.7142857142857" style="477" customWidth="1"/>
    <col min="1034" max="1034" width="6.42857142857143" style="477" customWidth="1"/>
    <col min="1035" max="1035" width="11.7142857142857" style="477" customWidth="1"/>
    <col min="1036" max="1036" width="0" style="477" hidden="1" customWidth="1"/>
    <col min="1037" max="1037" width="3.71428571428571" style="477" customWidth="1"/>
    <col min="1038" max="1038" width="11.1428571428571" style="477" customWidth="1"/>
    <col min="1039" max="1270" width="10.5714285714286" style="477"/>
    <col min="1271" max="1278" width="0" style="477" hidden="1" customWidth="1"/>
    <col min="1279" max="1281" width="3.71428571428571" style="477" customWidth="1"/>
    <col min="1282" max="1282" width="12.7142857142857" style="477" customWidth="1"/>
    <col min="1283" max="1283" width="47.4285714285714" style="477" customWidth="1"/>
    <col min="1284" max="1284" width="0" style="477" hidden="1" customWidth="1"/>
    <col min="1285" max="1285" width="24.7142857142857" style="477" customWidth="1"/>
    <col min="1286" max="1286" width="14.7142857142857" style="477" customWidth="1"/>
    <col min="1287" max="1288" width="15.7142857142857" style="477" customWidth="1"/>
    <col min="1289" max="1289" width="11.7142857142857" style="477" customWidth="1"/>
    <col min="1290" max="1290" width="6.42857142857143" style="477" customWidth="1"/>
    <col min="1291" max="1291" width="11.7142857142857" style="477" customWidth="1"/>
    <col min="1292" max="1292" width="0" style="477" hidden="1" customWidth="1"/>
    <col min="1293" max="1293" width="3.71428571428571" style="477" customWidth="1"/>
    <col min="1294" max="1294" width="11.1428571428571" style="477" customWidth="1"/>
    <col min="1295" max="1526" width="10.5714285714286" style="477"/>
    <col min="1527" max="1534" width="0" style="477" hidden="1" customWidth="1"/>
    <col min="1535" max="1537" width="3.71428571428571" style="477" customWidth="1"/>
    <col min="1538" max="1538" width="12.7142857142857" style="477" customWidth="1"/>
    <col min="1539" max="1539" width="47.4285714285714" style="477" customWidth="1"/>
    <col min="1540" max="1540" width="0" style="477" hidden="1" customWidth="1"/>
    <col min="1541" max="1541" width="24.7142857142857" style="477" customWidth="1"/>
    <col min="1542" max="1542" width="14.7142857142857" style="477" customWidth="1"/>
    <col min="1543" max="1544" width="15.7142857142857" style="477" customWidth="1"/>
    <col min="1545" max="1545" width="11.7142857142857" style="477" customWidth="1"/>
    <col min="1546" max="1546" width="6.42857142857143" style="477" customWidth="1"/>
    <col min="1547" max="1547" width="11.7142857142857" style="477" customWidth="1"/>
    <col min="1548" max="1548" width="0" style="477" hidden="1" customWidth="1"/>
    <col min="1549" max="1549" width="3.71428571428571" style="477" customWidth="1"/>
    <col min="1550" max="1550" width="11.1428571428571" style="477" customWidth="1"/>
    <col min="1551" max="1782" width="10.5714285714286" style="477"/>
    <col min="1783" max="1790" width="0" style="477" hidden="1" customWidth="1"/>
    <col min="1791" max="1793" width="3.71428571428571" style="477" customWidth="1"/>
    <col min="1794" max="1794" width="12.7142857142857" style="477" customWidth="1"/>
    <col min="1795" max="1795" width="47.4285714285714" style="477" customWidth="1"/>
    <col min="1796" max="1796" width="0" style="477" hidden="1" customWidth="1"/>
    <col min="1797" max="1797" width="24.7142857142857" style="477" customWidth="1"/>
    <col min="1798" max="1798" width="14.7142857142857" style="477" customWidth="1"/>
    <col min="1799" max="1800" width="15.7142857142857" style="477" customWidth="1"/>
    <col min="1801" max="1801" width="11.7142857142857" style="477" customWidth="1"/>
    <col min="1802" max="1802" width="6.42857142857143" style="477" customWidth="1"/>
    <col min="1803" max="1803" width="11.7142857142857" style="477" customWidth="1"/>
    <col min="1804" max="1804" width="0" style="477" hidden="1" customWidth="1"/>
    <col min="1805" max="1805" width="3.71428571428571" style="477" customWidth="1"/>
    <col min="1806" max="1806" width="11.1428571428571" style="477" customWidth="1"/>
    <col min="1807" max="2038" width="10.5714285714286" style="477"/>
    <col min="2039" max="2046" width="0" style="477" hidden="1" customWidth="1"/>
    <col min="2047" max="2049" width="3.71428571428571" style="477" customWidth="1"/>
    <col min="2050" max="2050" width="12.7142857142857" style="477" customWidth="1"/>
    <col min="2051" max="2051" width="47.4285714285714" style="477" customWidth="1"/>
    <col min="2052" max="2052" width="0" style="477" hidden="1" customWidth="1"/>
    <col min="2053" max="2053" width="24.7142857142857" style="477" customWidth="1"/>
    <col min="2054" max="2054" width="14.7142857142857" style="477" customWidth="1"/>
    <col min="2055" max="2056" width="15.7142857142857" style="477" customWidth="1"/>
    <col min="2057" max="2057" width="11.7142857142857" style="477" customWidth="1"/>
    <col min="2058" max="2058" width="6.42857142857143" style="477" customWidth="1"/>
    <col min="2059" max="2059" width="11.7142857142857" style="477" customWidth="1"/>
    <col min="2060" max="2060" width="0" style="477" hidden="1" customWidth="1"/>
    <col min="2061" max="2061" width="3.71428571428571" style="477" customWidth="1"/>
    <col min="2062" max="2062" width="11.1428571428571" style="477" customWidth="1"/>
    <col min="2063" max="2294" width="10.5714285714286" style="477"/>
    <col min="2295" max="2302" width="0" style="477" hidden="1" customWidth="1"/>
    <col min="2303" max="2305" width="3.71428571428571" style="477" customWidth="1"/>
    <col min="2306" max="2306" width="12.7142857142857" style="477" customWidth="1"/>
    <col min="2307" max="2307" width="47.4285714285714" style="477" customWidth="1"/>
    <col min="2308" max="2308" width="0" style="477" hidden="1" customWidth="1"/>
    <col min="2309" max="2309" width="24.7142857142857" style="477" customWidth="1"/>
    <col min="2310" max="2310" width="14.7142857142857" style="477" customWidth="1"/>
    <col min="2311" max="2312" width="15.7142857142857" style="477" customWidth="1"/>
    <col min="2313" max="2313" width="11.7142857142857" style="477" customWidth="1"/>
    <col min="2314" max="2314" width="6.42857142857143" style="477" customWidth="1"/>
    <col min="2315" max="2315" width="11.7142857142857" style="477" customWidth="1"/>
    <col min="2316" max="2316" width="0" style="477" hidden="1" customWidth="1"/>
    <col min="2317" max="2317" width="3.71428571428571" style="477" customWidth="1"/>
    <col min="2318" max="2318" width="11.1428571428571" style="477" customWidth="1"/>
    <col min="2319" max="2550" width="10.5714285714286" style="477"/>
    <col min="2551" max="2558" width="0" style="477" hidden="1" customWidth="1"/>
    <col min="2559" max="2561" width="3.71428571428571" style="477" customWidth="1"/>
    <col min="2562" max="2562" width="12.7142857142857" style="477" customWidth="1"/>
    <col min="2563" max="2563" width="47.4285714285714" style="477" customWidth="1"/>
    <col min="2564" max="2564" width="0" style="477" hidden="1" customWidth="1"/>
    <col min="2565" max="2565" width="24.7142857142857" style="477" customWidth="1"/>
    <col min="2566" max="2566" width="14.7142857142857" style="477" customWidth="1"/>
    <col min="2567" max="2568" width="15.7142857142857" style="477" customWidth="1"/>
    <col min="2569" max="2569" width="11.7142857142857" style="477" customWidth="1"/>
    <col min="2570" max="2570" width="6.42857142857143" style="477" customWidth="1"/>
    <col min="2571" max="2571" width="11.7142857142857" style="477" customWidth="1"/>
    <col min="2572" max="2572" width="0" style="477" hidden="1" customWidth="1"/>
    <col min="2573" max="2573" width="3.71428571428571" style="477" customWidth="1"/>
    <col min="2574" max="2574" width="11.1428571428571" style="477" customWidth="1"/>
    <col min="2575" max="2806" width="10.5714285714286" style="477"/>
    <col min="2807" max="2814" width="0" style="477" hidden="1" customWidth="1"/>
    <col min="2815" max="2817" width="3.71428571428571" style="477" customWidth="1"/>
    <col min="2818" max="2818" width="12.7142857142857" style="477" customWidth="1"/>
    <col min="2819" max="2819" width="47.4285714285714" style="477" customWidth="1"/>
    <col min="2820" max="2820" width="0" style="477" hidden="1" customWidth="1"/>
    <col min="2821" max="2821" width="24.7142857142857" style="477" customWidth="1"/>
    <col min="2822" max="2822" width="14.7142857142857" style="477" customWidth="1"/>
    <col min="2823" max="2824" width="15.7142857142857" style="477" customWidth="1"/>
    <col min="2825" max="2825" width="11.7142857142857" style="477" customWidth="1"/>
    <col min="2826" max="2826" width="6.42857142857143" style="477" customWidth="1"/>
    <col min="2827" max="2827" width="11.7142857142857" style="477" customWidth="1"/>
    <col min="2828" max="2828" width="0" style="477" hidden="1" customWidth="1"/>
    <col min="2829" max="2829" width="3.71428571428571" style="477" customWidth="1"/>
    <col min="2830" max="2830" width="11.1428571428571" style="477" customWidth="1"/>
    <col min="2831" max="3062" width="10.5714285714286" style="477"/>
    <col min="3063" max="3070" width="0" style="477" hidden="1" customWidth="1"/>
    <col min="3071" max="3073" width="3.71428571428571" style="477" customWidth="1"/>
    <col min="3074" max="3074" width="12.7142857142857" style="477" customWidth="1"/>
    <col min="3075" max="3075" width="47.4285714285714" style="477" customWidth="1"/>
    <col min="3076" max="3076" width="0" style="477" hidden="1" customWidth="1"/>
    <col min="3077" max="3077" width="24.7142857142857" style="477" customWidth="1"/>
    <col min="3078" max="3078" width="14.7142857142857" style="477" customWidth="1"/>
    <col min="3079" max="3080" width="15.7142857142857" style="477" customWidth="1"/>
    <col min="3081" max="3081" width="11.7142857142857" style="477" customWidth="1"/>
    <col min="3082" max="3082" width="6.42857142857143" style="477" customWidth="1"/>
    <col min="3083" max="3083" width="11.7142857142857" style="477" customWidth="1"/>
    <col min="3084" max="3084" width="0" style="477" hidden="1" customWidth="1"/>
    <col min="3085" max="3085" width="3.71428571428571" style="477" customWidth="1"/>
    <col min="3086" max="3086" width="11.1428571428571" style="477" customWidth="1"/>
    <col min="3087" max="3318" width="10.5714285714286" style="477"/>
    <col min="3319" max="3326" width="0" style="477" hidden="1" customWidth="1"/>
    <col min="3327" max="3329" width="3.71428571428571" style="477" customWidth="1"/>
    <col min="3330" max="3330" width="12.7142857142857" style="477" customWidth="1"/>
    <col min="3331" max="3331" width="47.4285714285714" style="477" customWidth="1"/>
    <col min="3332" max="3332" width="0" style="477" hidden="1" customWidth="1"/>
    <col min="3333" max="3333" width="24.7142857142857" style="477" customWidth="1"/>
    <col min="3334" max="3334" width="14.7142857142857" style="477" customWidth="1"/>
    <col min="3335" max="3336" width="15.7142857142857" style="477" customWidth="1"/>
    <col min="3337" max="3337" width="11.7142857142857" style="477" customWidth="1"/>
    <col min="3338" max="3338" width="6.42857142857143" style="477" customWidth="1"/>
    <col min="3339" max="3339" width="11.7142857142857" style="477" customWidth="1"/>
    <col min="3340" max="3340" width="0" style="477" hidden="1" customWidth="1"/>
    <col min="3341" max="3341" width="3.71428571428571" style="477" customWidth="1"/>
    <col min="3342" max="3342" width="11.1428571428571" style="477" customWidth="1"/>
    <col min="3343" max="3574" width="10.5714285714286" style="477"/>
    <col min="3575" max="3582" width="0" style="477" hidden="1" customWidth="1"/>
    <col min="3583" max="3585" width="3.71428571428571" style="477" customWidth="1"/>
    <col min="3586" max="3586" width="12.7142857142857" style="477" customWidth="1"/>
    <col min="3587" max="3587" width="47.4285714285714" style="477" customWidth="1"/>
    <col min="3588" max="3588" width="0" style="477" hidden="1" customWidth="1"/>
    <col min="3589" max="3589" width="24.7142857142857" style="477" customWidth="1"/>
    <col min="3590" max="3590" width="14.7142857142857" style="477" customWidth="1"/>
    <col min="3591" max="3592" width="15.7142857142857" style="477" customWidth="1"/>
    <col min="3593" max="3593" width="11.7142857142857" style="477" customWidth="1"/>
    <col min="3594" max="3594" width="6.42857142857143" style="477" customWidth="1"/>
    <col min="3595" max="3595" width="11.7142857142857" style="477" customWidth="1"/>
    <col min="3596" max="3596" width="0" style="477" hidden="1" customWidth="1"/>
    <col min="3597" max="3597" width="3.71428571428571" style="477" customWidth="1"/>
    <col min="3598" max="3598" width="11.1428571428571" style="477" customWidth="1"/>
    <col min="3599" max="3830" width="10.5714285714286" style="477"/>
    <col min="3831" max="3838" width="0" style="477" hidden="1" customWidth="1"/>
    <col min="3839" max="3841" width="3.71428571428571" style="477" customWidth="1"/>
    <col min="3842" max="3842" width="12.7142857142857" style="477" customWidth="1"/>
    <col min="3843" max="3843" width="47.4285714285714" style="477" customWidth="1"/>
    <col min="3844" max="3844" width="0" style="477" hidden="1" customWidth="1"/>
    <col min="3845" max="3845" width="24.7142857142857" style="477" customWidth="1"/>
    <col min="3846" max="3846" width="14.7142857142857" style="477" customWidth="1"/>
    <col min="3847" max="3848" width="15.7142857142857" style="477" customWidth="1"/>
    <col min="3849" max="3849" width="11.7142857142857" style="477" customWidth="1"/>
    <col min="3850" max="3850" width="6.42857142857143" style="477" customWidth="1"/>
    <col min="3851" max="3851" width="11.7142857142857" style="477" customWidth="1"/>
    <col min="3852" max="3852" width="0" style="477" hidden="1" customWidth="1"/>
    <col min="3853" max="3853" width="3.71428571428571" style="477" customWidth="1"/>
    <col min="3854" max="3854" width="11.1428571428571" style="477" customWidth="1"/>
    <col min="3855" max="4086" width="10.5714285714286" style="477"/>
    <col min="4087" max="4094" width="0" style="477" hidden="1" customWidth="1"/>
    <col min="4095" max="4097" width="3.71428571428571" style="477" customWidth="1"/>
    <col min="4098" max="4098" width="12.7142857142857" style="477" customWidth="1"/>
    <col min="4099" max="4099" width="47.4285714285714" style="477" customWidth="1"/>
    <col min="4100" max="4100" width="0" style="477" hidden="1" customWidth="1"/>
    <col min="4101" max="4101" width="24.7142857142857" style="477" customWidth="1"/>
    <col min="4102" max="4102" width="14.7142857142857" style="477" customWidth="1"/>
    <col min="4103" max="4104" width="15.7142857142857" style="477" customWidth="1"/>
    <col min="4105" max="4105" width="11.7142857142857" style="477" customWidth="1"/>
    <col min="4106" max="4106" width="6.42857142857143" style="477" customWidth="1"/>
    <col min="4107" max="4107" width="11.7142857142857" style="477" customWidth="1"/>
    <col min="4108" max="4108" width="0" style="477" hidden="1" customWidth="1"/>
    <col min="4109" max="4109" width="3.71428571428571" style="477" customWidth="1"/>
    <col min="4110" max="4110" width="11.1428571428571" style="477" customWidth="1"/>
    <col min="4111" max="4342" width="10.5714285714286" style="477"/>
    <col min="4343" max="4350" width="0" style="477" hidden="1" customWidth="1"/>
    <col min="4351" max="4353" width="3.71428571428571" style="477" customWidth="1"/>
    <col min="4354" max="4354" width="12.7142857142857" style="477" customWidth="1"/>
    <col min="4355" max="4355" width="47.4285714285714" style="477" customWidth="1"/>
    <col min="4356" max="4356" width="0" style="477" hidden="1" customWidth="1"/>
    <col min="4357" max="4357" width="24.7142857142857" style="477" customWidth="1"/>
    <col min="4358" max="4358" width="14.7142857142857" style="477" customWidth="1"/>
    <col min="4359" max="4360" width="15.7142857142857" style="477" customWidth="1"/>
    <col min="4361" max="4361" width="11.7142857142857" style="477" customWidth="1"/>
    <col min="4362" max="4362" width="6.42857142857143" style="477" customWidth="1"/>
    <col min="4363" max="4363" width="11.7142857142857" style="477" customWidth="1"/>
    <col min="4364" max="4364" width="0" style="477" hidden="1" customWidth="1"/>
    <col min="4365" max="4365" width="3.71428571428571" style="477" customWidth="1"/>
    <col min="4366" max="4366" width="11.1428571428571" style="477" customWidth="1"/>
    <col min="4367" max="4598" width="10.5714285714286" style="477"/>
    <col min="4599" max="4606" width="0" style="477" hidden="1" customWidth="1"/>
    <col min="4607" max="4609" width="3.71428571428571" style="477" customWidth="1"/>
    <col min="4610" max="4610" width="12.7142857142857" style="477" customWidth="1"/>
    <col min="4611" max="4611" width="47.4285714285714" style="477" customWidth="1"/>
    <col min="4612" max="4612" width="0" style="477" hidden="1" customWidth="1"/>
    <col min="4613" max="4613" width="24.7142857142857" style="477" customWidth="1"/>
    <col min="4614" max="4614" width="14.7142857142857" style="477" customWidth="1"/>
    <col min="4615" max="4616" width="15.7142857142857" style="477" customWidth="1"/>
    <col min="4617" max="4617" width="11.7142857142857" style="477" customWidth="1"/>
    <col min="4618" max="4618" width="6.42857142857143" style="477" customWidth="1"/>
    <col min="4619" max="4619" width="11.7142857142857" style="477" customWidth="1"/>
    <col min="4620" max="4620" width="0" style="477" hidden="1" customWidth="1"/>
    <col min="4621" max="4621" width="3.71428571428571" style="477" customWidth="1"/>
    <col min="4622" max="4622" width="11.1428571428571" style="477" customWidth="1"/>
    <col min="4623" max="4854" width="10.5714285714286" style="477"/>
    <col min="4855" max="4862" width="0" style="477" hidden="1" customWidth="1"/>
    <col min="4863" max="4865" width="3.71428571428571" style="477" customWidth="1"/>
    <col min="4866" max="4866" width="12.7142857142857" style="477" customWidth="1"/>
    <col min="4867" max="4867" width="47.4285714285714" style="477" customWidth="1"/>
    <col min="4868" max="4868" width="0" style="477" hidden="1" customWidth="1"/>
    <col min="4869" max="4869" width="24.7142857142857" style="477" customWidth="1"/>
    <col min="4870" max="4870" width="14.7142857142857" style="477" customWidth="1"/>
    <col min="4871" max="4872" width="15.7142857142857" style="477" customWidth="1"/>
    <col min="4873" max="4873" width="11.7142857142857" style="477" customWidth="1"/>
    <col min="4874" max="4874" width="6.42857142857143" style="477" customWidth="1"/>
    <col min="4875" max="4875" width="11.7142857142857" style="477" customWidth="1"/>
    <col min="4876" max="4876" width="0" style="477" hidden="1" customWidth="1"/>
    <col min="4877" max="4877" width="3.71428571428571" style="477" customWidth="1"/>
    <col min="4878" max="4878" width="11.1428571428571" style="477" customWidth="1"/>
    <col min="4879" max="5110" width="10.5714285714286" style="477"/>
    <col min="5111" max="5118" width="0" style="477" hidden="1" customWidth="1"/>
    <col min="5119" max="5121" width="3.71428571428571" style="477" customWidth="1"/>
    <col min="5122" max="5122" width="12.7142857142857" style="477" customWidth="1"/>
    <col min="5123" max="5123" width="47.4285714285714" style="477" customWidth="1"/>
    <col min="5124" max="5124" width="0" style="477" hidden="1" customWidth="1"/>
    <col min="5125" max="5125" width="24.7142857142857" style="477" customWidth="1"/>
    <col min="5126" max="5126" width="14.7142857142857" style="477" customWidth="1"/>
    <col min="5127" max="5128" width="15.7142857142857" style="477" customWidth="1"/>
    <col min="5129" max="5129" width="11.7142857142857" style="477" customWidth="1"/>
    <col min="5130" max="5130" width="6.42857142857143" style="477" customWidth="1"/>
    <col min="5131" max="5131" width="11.7142857142857" style="477" customWidth="1"/>
    <col min="5132" max="5132" width="0" style="477" hidden="1" customWidth="1"/>
    <col min="5133" max="5133" width="3.71428571428571" style="477" customWidth="1"/>
    <col min="5134" max="5134" width="11.1428571428571" style="477" customWidth="1"/>
    <col min="5135" max="5366" width="10.5714285714286" style="477"/>
    <col min="5367" max="5374" width="0" style="477" hidden="1" customWidth="1"/>
    <col min="5375" max="5377" width="3.71428571428571" style="477" customWidth="1"/>
    <col min="5378" max="5378" width="12.7142857142857" style="477" customWidth="1"/>
    <col min="5379" max="5379" width="47.4285714285714" style="477" customWidth="1"/>
    <col min="5380" max="5380" width="0" style="477" hidden="1" customWidth="1"/>
    <col min="5381" max="5381" width="24.7142857142857" style="477" customWidth="1"/>
    <col min="5382" max="5382" width="14.7142857142857" style="477" customWidth="1"/>
    <col min="5383" max="5384" width="15.7142857142857" style="477" customWidth="1"/>
    <col min="5385" max="5385" width="11.7142857142857" style="477" customWidth="1"/>
    <col min="5386" max="5386" width="6.42857142857143" style="477" customWidth="1"/>
    <col min="5387" max="5387" width="11.7142857142857" style="477" customWidth="1"/>
    <col min="5388" max="5388" width="0" style="477" hidden="1" customWidth="1"/>
    <col min="5389" max="5389" width="3.71428571428571" style="477" customWidth="1"/>
    <col min="5390" max="5390" width="11.1428571428571" style="477" customWidth="1"/>
    <col min="5391" max="5622" width="10.5714285714286" style="477"/>
    <col min="5623" max="5630" width="0" style="477" hidden="1" customWidth="1"/>
    <col min="5631" max="5633" width="3.71428571428571" style="477" customWidth="1"/>
    <col min="5634" max="5634" width="12.7142857142857" style="477" customWidth="1"/>
    <col min="5635" max="5635" width="47.4285714285714" style="477" customWidth="1"/>
    <col min="5636" max="5636" width="0" style="477" hidden="1" customWidth="1"/>
    <col min="5637" max="5637" width="24.7142857142857" style="477" customWidth="1"/>
    <col min="5638" max="5638" width="14.7142857142857" style="477" customWidth="1"/>
    <col min="5639" max="5640" width="15.7142857142857" style="477" customWidth="1"/>
    <col min="5641" max="5641" width="11.7142857142857" style="477" customWidth="1"/>
    <col min="5642" max="5642" width="6.42857142857143" style="477" customWidth="1"/>
    <col min="5643" max="5643" width="11.7142857142857" style="477" customWidth="1"/>
    <col min="5644" max="5644" width="0" style="477" hidden="1" customWidth="1"/>
    <col min="5645" max="5645" width="3.71428571428571" style="477" customWidth="1"/>
    <col min="5646" max="5646" width="11.1428571428571" style="477" customWidth="1"/>
    <col min="5647" max="5878" width="10.5714285714286" style="477"/>
    <col min="5879" max="5886" width="0" style="477" hidden="1" customWidth="1"/>
    <col min="5887" max="5889" width="3.71428571428571" style="477" customWidth="1"/>
    <col min="5890" max="5890" width="12.7142857142857" style="477" customWidth="1"/>
    <col min="5891" max="5891" width="47.4285714285714" style="477" customWidth="1"/>
    <col min="5892" max="5892" width="0" style="477" hidden="1" customWidth="1"/>
    <col min="5893" max="5893" width="24.7142857142857" style="477" customWidth="1"/>
    <col min="5894" max="5894" width="14.7142857142857" style="477" customWidth="1"/>
    <col min="5895" max="5896" width="15.7142857142857" style="477" customWidth="1"/>
    <col min="5897" max="5897" width="11.7142857142857" style="477" customWidth="1"/>
    <col min="5898" max="5898" width="6.42857142857143" style="477" customWidth="1"/>
    <col min="5899" max="5899" width="11.7142857142857" style="477" customWidth="1"/>
    <col min="5900" max="5900" width="0" style="477" hidden="1" customWidth="1"/>
    <col min="5901" max="5901" width="3.71428571428571" style="477" customWidth="1"/>
    <col min="5902" max="5902" width="11.1428571428571" style="477" customWidth="1"/>
    <col min="5903" max="6134" width="10.5714285714286" style="477"/>
    <col min="6135" max="6142" width="0" style="477" hidden="1" customWidth="1"/>
    <col min="6143" max="6145" width="3.71428571428571" style="477" customWidth="1"/>
    <col min="6146" max="6146" width="12.7142857142857" style="477" customWidth="1"/>
    <col min="6147" max="6147" width="47.4285714285714" style="477" customWidth="1"/>
    <col min="6148" max="6148" width="0" style="477" hidden="1" customWidth="1"/>
    <col min="6149" max="6149" width="24.7142857142857" style="477" customWidth="1"/>
    <col min="6150" max="6150" width="14.7142857142857" style="477" customWidth="1"/>
    <col min="6151" max="6152" width="15.7142857142857" style="477" customWidth="1"/>
    <col min="6153" max="6153" width="11.7142857142857" style="477" customWidth="1"/>
    <col min="6154" max="6154" width="6.42857142857143" style="477" customWidth="1"/>
    <col min="6155" max="6155" width="11.7142857142857" style="477" customWidth="1"/>
    <col min="6156" max="6156" width="0" style="477" hidden="1" customWidth="1"/>
    <col min="6157" max="6157" width="3.71428571428571" style="477" customWidth="1"/>
    <col min="6158" max="6158" width="11.1428571428571" style="477" customWidth="1"/>
    <col min="6159" max="6390" width="10.5714285714286" style="477"/>
    <col min="6391" max="6398" width="0" style="477" hidden="1" customWidth="1"/>
    <col min="6399" max="6401" width="3.71428571428571" style="477" customWidth="1"/>
    <col min="6402" max="6402" width="12.7142857142857" style="477" customWidth="1"/>
    <col min="6403" max="6403" width="47.4285714285714" style="477" customWidth="1"/>
    <col min="6404" max="6404" width="0" style="477" hidden="1" customWidth="1"/>
    <col min="6405" max="6405" width="24.7142857142857" style="477" customWidth="1"/>
    <col min="6406" max="6406" width="14.7142857142857" style="477" customWidth="1"/>
    <col min="6407" max="6408" width="15.7142857142857" style="477" customWidth="1"/>
    <col min="6409" max="6409" width="11.7142857142857" style="477" customWidth="1"/>
    <col min="6410" max="6410" width="6.42857142857143" style="477" customWidth="1"/>
    <col min="6411" max="6411" width="11.7142857142857" style="477" customWidth="1"/>
    <col min="6412" max="6412" width="0" style="477" hidden="1" customWidth="1"/>
    <col min="6413" max="6413" width="3.71428571428571" style="477" customWidth="1"/>
    <col min="6414" max="6414" width="11.1428571428571" style="477" customWidth="1"/>
    <col min="6415" max="6646" width="10.5714285714286" style="477"/>
    <col min="6647" max="6654" width="0" style="477" hidden="1" customWidth="1"/>
    <col min="6655" max="6657" width="3.71428571428571" style="477" customWidth="1"/>
    <col min="6658" max="6658" width="12.7142857142857" style="477" customWidth="1"/>
    <col min="6659" max="6659" width="47.4285714285714" style="477" customWidth="1"/>
    <col min="6660" max="6660" width="0" style="477" hidden="1" customWidth="1"/>
    <col min="6661" max="6661" width="24.7142857142857" style="477" customWidth="1"/>
    <col min="6662" max="6662" width="14.7142857142857" style="477" customWidth="1"/>
    <col min="6663" max="6664" width="15.7142857142857" style="477" customWidth="1"/>
    <col min="6665" max="6665" width="11.7142857142857" style="477" customWidth="1"/>
    <col min="6666" max="6666" width="6.42857142857143" style="477" customWidth="1"/>
    <col min="6667" max="6667" width="11.7142857142857" style="477" customWidth="1"/>
    <col min="6668" max="6668" width="0" style="477" hidden="1" customWidth="1"/>
    <col min="6669" max="6669" width="3.71428571428571" style="477" customWidth="1"/>
    <col min="6670" max="6670" width="11.1428571428571" style="477" customWidth="1"/>
    <col min="6671" max="6902" width="10.5714285714286" style="477"/>
    <col min="6903" max="6910" width="0" style="477" hidden="1" customWidth="1"/>
    <col min="6911" max="6913" width="3.71428571428571" style="477" customWidth="1"/>
    <col min="6914" max="6914" width="12.7142857142857" style="477" customWidth="1"/>
    <col min="6915" max="6915" width="47.4285714285714" style="477" customWidth="1"/>
    <col min="6916" max="6916" width="0" style="477" hidden="1" customWidth="1"/>
    <col min="6917" max="6917" width="24.7142857142857" style="477" customWidth="1"/>
    <col min="6918" max="6918" width="14.7142857142857" style="477" customWidth="1"/>
    <col min="6919" max="6920" width="15.7142857142857" style="477" customWidth="1"/>
    <col min="6921" max="6921" width="11.7142857142857" style="477" customWidth="1"/>
    <col min="6922" max="6922" width="6.42857142857143" style="477" customWidth="1"/>
    <col min="6923" max="6923" width="11.7142857142857" style="477" customWidth="1"/>
    <col min="6924" max="6924" width="0" style="477" hidden="1" customWidth="1"/>
    <col min="6925" max="6925" width="3.71428571428571" style="477" customWidth="1"/>
    <col min="6926" max="6926" width="11.1428571428571" style="477" customWidth="1"/>
    <col min="6927" max="7158" width="10.5714285714286" style="477"/>
    <col min="7159" max="7166" width="0" style="477" hidden="1" customWidth="1"/>
    <col min="7167" max="7169" width="3.71428571428571" style="477" customWidth="1"/>
    <col min="7170" max="7170" width="12.7142857142857" style="477" customWidth="1"/>
    <col min="7171" max="7171" width="47.4285714285714" style="477" customWidth="1"/>
    <col min="7172" max="7172" width="0" style="477" hidden="1" customWidth="1"/>
    <col min="7173" max="7173" width="24.7142857142857" style="477" customWidth="1"/>
    <col min="7174" max="7174" width="14.7142857142857" style="477" customWidth="1"/>
    <col min="7175" max="7176" width="15.7142857142857" style="477" customWidth="1"/>
    <col min="7177" max="7177" width="11.7142857142857" style="477" customWidth="1"/>
    <col min="7178" max="7178" width="6.42857142857143" style="477" customWidth="1"/>
    <col min="7179" max="7179" width="11.7142857142857" style="477" customWidth="1"/>
    <col min="7180" max="7180" width="0" style="477" hidden="1" customWidth="1"/>
    <col min="7181" max="7181" width="3.71428571428571" style="477" customWidth="1"/>
    <col min="7182" max="7182" width="11.1428571428571" style="477" customWidth="1"/>
    <col min="7183" max="7414" width="10.5714285714286" style="477"/>
    <col min="7415" max="7422" width="0" style="477" hidden="1" customWidth="1"/>
    <col min="7423" max="7425" width="3.71428571428571" style="477" customWidth="1"/>
    <col min="7426" max="7426" width="12.7142857142857" style="477" customWidth="1"/>
    <col min="7427" max="7427" width="47.4285714285714" style="477" customWidth="1"/>
    <col min="7428" max="7428" width="0" style="477" hidden="1" customWidth="1"/>
    <col min="7429" max="7429" width="24.7142857142857" style="477" customWidth="1"/>
    <col min="7430" max="7430" width="14.7142857142857" style="477" customWidth="1"/>
    <col min="7431" max="7432" width="15.7142857142857" style="477" customWidth="1"/>
    <col min="7433" max="7433" width="11.7142857142857" style="477" customWidth="1"/>
    <col min="7434" max="7434" width="6.42857142857143" style="477" customWidth="1"/>
    <col min="7435" max="7435" width="11.7142857142857" style="477" customWidth="1"/>
    <col min="7436" max="7436" width="0" style="477" hidden="1" customWidth="1"/>
    <col min="7437" max="7437" width="3.71428571428571" style="477" customWidth="1"/>
    <col min="7438" max="7438" width="11.1428571428571" style="477" customWidth="1"/>
    <col min="7439" max="7670" width="10.5714285714286" style="477"/>
    <col min="7671" max="7678" width="0" style="477" hidden="1" customWidth="1"/>
    <col min="7679" max="7681" width="3.71428571428571" style="477" customWidth="1"/>
    <col min="7682" max="7682" width="12.7142857142857" style="477" customWidth="1"/>
    <col min="7683" max="7683" width="47.4285714285714" style="477" customWidth="1"/>
    <col min="7684" max="7684" width="0" style="477" hidden="1" customWidth="1"/>
    <col min="7685" max="7685" width="24.7142857142857" style="477" customWidth="1"/>
    <col min="7686" max="7686" width="14.7142857142857" style="477" customWidth="1"/>
    <col min="7687" max="7688" width="15.7142857142857" style="477" customWidth="1"/>
    <col min="7689" max="7689" width="11.7142857142857" style="477" customWidth="1"/>
    <col min="7690" max="7690" width="6.42857142857143" style="477" customWidth="1"/>
    <col min="7691" max="7691" width="11.7142857142857" style="477" customWidth="1"/>
    <col min="7692" max="7692" width="0" style="477" hidden="1" customWidth="1"/>
    <col min="7693" max="7693" width="3.71428571428571" style="477" customWidth="1"/>
    <col min="7694" max="7694" width="11.1428571428571" style="477" customWidth="1"/>
    <col min="7695" max="7926" width="10.5714285714286" style="477"/>
    <col min="7927" max="7934" width="0" style="477" hidden="1" customWidth="1"/>
    <col min="7935" max="7937" width="3.71428571428571" style="477" customWidth="1"/>
    <col min="7938" max="7938" width="12.7142857142857" style="477" customWidth="1"/>
    <col min="7939" max="7939" width="47.4285714285714" style="477" customWidth="1"/>
    <col min="7940" max="7940" width="0" style="477" hidden="1" customWidth="1"/>
    <col min="7941" max="7941" width="24.7142857142857" style="477" customWidth="1"/>
    <col min="7942" max="7942" width="14.7142857142857" style="477" customWidth="1"/>
    <col min="7943" max="7944" width="15.7142857142857" style="477" customWidth="1"/>
    <col min="7945" max="7945" width="11.7142857142857" style="477" customWidth="1"/>
    <col min="7946" max="7946" width="6.42857142857143" style="477" customWidth="1"/>
    <col min="7947" max="7947" width="11.7142857142857" style="477" customWidth="1"/>
    <col min="7948" max="7948" width="0" style="477" hidden="1" customWidth="1"/>
    <col min="7949" max="7949" width="3.71428571428571" style="477" customWidth="1"/>
    <col min="7950" max="7950" width="11.1428571428571" style="477" customWidth="1"/>
    <col min="7951" max="8182" width="10.5714285714286" style="477"/>
    <col min="8183" max="8190" width="0" style="477" hidden="1" customWidth="1"/>
    <col min="8191" max="8193" width="3.71428571428571" style="477" customWidth="1"/>
    <col min="8194" max="8194" width="12.7142857142857" style="477" customWidth="1"/>
    <col min="8195" max="8195" width="47.4285714285714" style="477" customWidth="1"/>
    <col min="8196" max="8196" width="0" style="477" hidden="1" customWidth="1"/>
    <col min="8197" max="8197" width="24.7142857142857" style="477" customWidth="1"/>
    <col min="8198" max="8198" width="14.7142857142857" style="477" customWidth="1"/>
    <col min="8199" max="8200" width="15.7142857142857" style="477" customWidth="1"/>
    <col min="8201" max="8201" width="11.7142857142857" style="477" customWidth="1"/>
    <col min="8202" max="8202" width="6.42857142857143" style="477" customWidth="1"/>
    <col min="8203" max="8203" width="11.7142857142857" style="477" customWidth="1"/>
    <col min="8204" max="8204" width="0" style="477" hidden="1" customWidth="1"/>
    <col min="8205" max="8205" width="3.71428571428571" style="477" customWidth="1"/>
    <col min="8206" max="8206" width="11.1428571428571" style="477" customWidth="1"/>
    <col min="8207" max="8438" width="10.5714285714286" style="477"/>
    <col min="8439" max="8446" width="0" style="477" hidden="1" customWidth="1"/>
    <col min="8447" max="8449" width="3.71428571428571" style="477" customWidth="1"/>
    <col min="8450" max="8450" width="12.7142857142857" style="477" customWidth="1"/>
    <col min="8451" max="8451" width="47.4285714285714" style="477" customWidth="1"/>
    <col min="8452" max="8452" width="0" style="477" hidden="1" customWidth="1"/>
    <col min="8453" max="8453" width="24.7142857142857" style="477" customWidth="1"/>
    <col min="8454" max="8454" width="14.7142857142857" style="477" customWidth="1"/>
    <col min="8455" max="8456" width="15.7142857142857" style="477" customWidth="1"/>
    <col min="8457" max="8457" width="11.7142857142857" style="477" customWidth="1"/>
    <col min="8458" max="8458" width="6.42857142857143" style="477" customWidth="1"/>
    <col min="8459" max="8459" width="11.7142857142857" style="477" customWidth="1"/>
    <col min="8460" max="8460" width="0" style="477" hidden="1" customWidth="1"/>
    <col min="8461" max="8461" width="3.71428571428571" style="477" customWidth="1"/>
    <col min="8462" max="8462" width="11.1428571428571" style="477" customWidth="1"/>
    <col min="8463" max="8694" width="10.5714285714286" style="477"/>
    <col min="8695" max="8702" width="0" style="477" hidden="1" customWidth="1"/>
    <col min="8703" max="8705" width="3.71428571428571" style="477" customWidth="1"/>
    <col min="8706" max="8706" width="12.7142857142857" style="477" customWidth="1"/>
    <col min="8707" max="8707" width="47.4285714285714" style="477" customWidth="1"/>
    <col min="8708" max="8708" width="0" style="477" hidden="1" customWidth="1"/>
    <col min="8709" max="8709" width="24.7142857142857" style="477" customWidth="1"/>
    <col min="8710" max="8710" width="14.7142857142857" style="477" customWidth="1"/>
    <col min="8711" max="8712" width="15.7142857142857" style="477" customWidth="1"/>
    <col min="8713" max="8713" width="11.7142857142857" style="477" customWidth="1"/>
    <col min="8714" max="8714" width="6.42857142857143" style="477" customWidth="1"/>
    <col min="8715" max="8715" width="11.7142857142857" style="477" customWidth="1"/>
    <col min="8716" max="8716" width="0" style="477" hidden="1" customWidth="1"/>
    <col min="8717" max="8717" width="3.71428571428571" style="477" customWidth="1"/>
    <col min="8718" max="8718" width="11.1428571428571" style="477" customWidth="1"/>
    <col min="8719" max="8950" width="10.5714285714286" style="477"/>
    <col min="8951" max="8958" width="0" style="477" hidden="1" customWidth="1"/>
    <col min="8959" max="8961" width="3.71428571428571" style="477" customWidth="1"/>
    <col min="8962" max="8962" width="12.7142857142857" style="477" customWidth="1"/>
    <col min="8963" max="8963" width="47.4285714285714" style="477" customWidth="1"/>
    <col min="8964" max="8964" width="0" style="477" hidden="1" customWidth="1"/>
    <col min="8965" max="8965" width="24.7142857142857" style="477" customWidth="1"/>
    <col min="8966" max="8966" width="14.7142857142857" style="477" customWidth="1"/>
    <col min="8967" max="8968" width="15.7142857142857" style="477" customWidth="1"/>
    <col min="8969" max="8969" width="11.7142857142857" style="477" customWidth="1"/>
    <col min="8970" max="8970" width="6.42857142857143" style="477" customWidth="1"/>
    <col min="8971" max="8971" width="11.7142857142857" style="477" customWidth="1"/>
    <col min="8972" max="8972" width="0" style="477" hidden="1" customWidth="1"/>
    <col min="8973" max="8973" width="3.71428571428571" style="477" customWidth="1"/>
    <col min="8974" max="8974" width="11.1428571428571" style="477" customWidth="1"/>
    <col min="8975" max="9206" width="10.5714285714286" style="477"/>
    <col min="9207" max="9214" width="0" style="477" hidden="1" customWidth="1"/>
    <col min="9215" max="9217" width="3.71428571428571" style="477" customWidth="1"/>
    <col min="9218" max="9218" width="12.7142857142857" style="477" customWidth="1"/>
    <col min="9219" max="9219" width="47.4285714285714" style="477" customWidth="1"/>
    <col min="9220" max="9220" width="0" style="477" hidden="1" customWidth="1"/>
    <col min="9221" max="9221" width="24.7142857142857" style="477" customWidth="1"/>
    <col min="9222" max="9222" width="14.7142857142857" style="477" customWidth="1"/>
    <col min="9223" max="9224" width="15.7142857142857" style="477" customWidth="1"/>
    <col min="9225" max="9225" width="11.7142857142857" style="477" customWidth="1"/>
    <col min="9226" max="9226" width="6.42857142857143" style="477" customWidth="1"/>
    <col min="9227" max="9227" width="11.7142857142857" style="477" customWidth="1"/>
    <col min="9228" max="9228" width="0" style="477" hidden="1" customWidth="1"/>
    <col min="9229" max="9229" width="3.71428571428571" style="477" customWidth="1"/>
    <col min="9230" max="9230" width="11.1428571428571" style="477" customWidth="1"/>
    <col min="9231" max="9462" width="10.5714285714286" style="477"/>
    <col min="9463" max="9470" width="0" style="477" hidden="1" customWidth="1"/>
    <col min="9471" max="9473" width="3.71428571428571" style="477" customWidth="1"/>
    <col min="9474" max="9474" width="12.7142857142857" style="477" customWidth="1"/>
    <col min="9475" max="9475" width="47.4285714285714" style="477" customWidth="1"/>
    <col min="9476" max="9476" width="0" style="477" hidden="1" customWidth="1"/>
    <col min="9477" max="9477" width="24.7142857142857" style="477" customWidth="1"/>
    <col min="9478" max="9478" width="14.7142857142857" style="477" customWidth="1"/>
    <col min="9479" max="9480" width="15.7142857142857" style="477" customWidth="1"/>
    <col min="9481" max="9481" width="11.7142857142857" style="477" customWidth="1"/>
    <col min="9482" max="9482" width="6.42857142857143" style="477" customWidth="1"/>
    <col min="9483" max="9483" width="11.7142857142857" style="477" customWidth="1"/>
    <col min="9484" max="9484" width="0" style="477" hidden="1" customWidth="1"/>
    <col min="9485" max="9485" width="3.71428571428571" style="477" customWidth="1"/>
    <col min="9486" max="9486" width="11.1428571428571" style="477" customWidth="1"/>
    <col min="9487" max="9718" width="10.5714285714286" style="477"/>
    <col min="9719" max="9726" width="0" style="477" hidden="1" customWidth="1"/>
    <col min="9727" max="9729" width="3.71428571428571" style="477" customWidth="1"/>
    <col min="9730" max="9730" width="12.7142857142857" style="477" customWidth="1"/>
    <col min="9731" max="9731" width="47.4285714285714" style="477" customWidth="1"/>
    <col min="9732" max="9732" width="0" style="477" hidden="1" customWidth="1"/>
    <col min="9733" max="9733" width="24.7142857142857" style="477" customWidth="1"/>
    <col min="9734" max="9734" width="14.7142857142857" style="477" customWidth="1"/>
    <col min="9735" max="9736" width="15.7142857142857" style="477" customWidth="1"/>
    <col min="9737" max="9737" width="11.7142857142857" style="477" customWidth="1"/>
    <col min="9738" max="9738" width="6.42857142857143" style="477" customWidth="1"/>
    <col min="9739" max="9739" width="11.7142857142857" style="477" customWidth="1"/>
    <col min="9740" max="9740" width="0" style="477" hidden="1" customWidth="1"/>
    <col min="9741" max="9741" width="3.71428571428571" style="477" customWidth="1"/>
    <col min="9742" max="9742" width="11.1428571428571" style="477" customWidth="1"/>
    <col min="9743" max="9974" width="10.5714285714286" style="477"/>
    <col min="9975" max="9982" width="0" style="477" hidden="1" customWidth="1"/>
    <col min="9983" max="9985" width="3.71428571428571" style="477" customWidth="1"/>
    <col min="9986" max="9986" width="12.7142857142857" style="477" customWidth="1"/>
    <col min="9987" max="9987" width="47.4285714285714" style="477" customWidth="1"/>
    <col min="9988" max="9988" width="0" style="477" hidden="1" customWidth="1"/>
    <col min="9989" max="9989" width="24.7142857142857" style="477" customWidth="1"/>
    <col min="9990" max="9990" width="14.7142857142857" style="477" customWidth="1"/>
    <col min="9991" max="9992" width="15.7142857142857" style="477" customWidth="1"/>
    <col min="9993" max="9993" width="11.7142857142857" style="477" customWidth="1"/>
    <col min="9994" max="9994" width="6.42857142857143" style="477" customWidth="1"/>
    <col min="9995" max="9995" width="11.7142857142857" style="477" customWidth="1"/>
    <col min="9996" max="9996" width="0" style="477" hidden="1" customWidth="1"/>
    <col min="9997" max="9997" width="3.71428571428571" style="477" customWidth="1"/>
    <col min="9998" max="9998" width="11.1428571428571" style="477" customWidth="1"/>
    <col min="9999" max="10230" width="10.5714285714286" style="477"/>
    <col min="10231" max="10238" width="0" style="477" hidden="1" customWidth="1"/>
    <col min="10239" max="10241" width="3.71428571428571" style="477" customWidth="1"/>
    <col min="10242" max="10242" width="12.7142857142857" style="477" customWidth="1"/>
    <col min="10243" max="10243" width="47.4285714285714" style="477" customWidth="1"/>
    <col min="10244" max="10244" width="0" style="477" hidden="1" customWidth="1"/>
    <col min="10245" max="10245" width="24.7142857142857" style="477" customWidth="1"/>
    <col min="10246" max="10246" width="14.7142857142857" style="477" customWidth="1"/>
    <col min="10247" max="10248" width="15.7142857142857" style="477" customWidth="1"/>
    <col min="10249" max="10249" width="11.7142857142857" style="477" customWidth="1"/>
    <col min="10250" max="10250" width="6.42857142857143" style="477" customWidth="1"/>
    <col min="10251" max="10251" width="11.7142857142857" style="477" customWidth="1"/>
    <col min="10252" max="10252" width="0" style="477" hidden="1" customWidth="1"/>
    <col min="10253" max="10253" width="3.71428571428571" style="477" customWidth="1"/>
    <col min="10254" max="10254" width="11.1428571428571" style="477" customWidth="1"/>
    <col min="10255" max="10486" width="10.5714285714286" style="477"/>
    <col min="10487" max="10494" width="0" style="477" hidden="1" customWidth="1"/>
    <col min="10495" max="10497" width="3.71428571428571" style="477" customWidth="1"/>
    <col min="10498" max="10498" width="12.7142857142857" style="477" customWidth="1"/>
    <col min="10499" max="10499" width="47.4285714285714" style="477" customWidth="1"/>
    <col min="10500" max="10500" width="0" style="477" hidden="1" customWidth="1"/>
    <col min="10501" max="10501" width="24.7142857142857" style="477" customWidth="1"/>
    <col min="10502" max="10502" width="14.7142857142857" style="477" customWidth="1"/>
    <col min="10503" max="10504" width="15.7142857142857" style="477" customWidth="1"/>
    <col min="10505" max="10505" width="11.7142857142857" style="477" customWidth="1"/>
    <col min="10506" max="10506" width="6.42857142857143" style="477" customWidth="1"/>
    <col min="10507" max="10507" width="11.7142857142857" style="477" customWidth="1"/>
    <col min="10508" max="10508" width="0" style="477" hidden="1" customWidth="1"/>
    <col min="10509" max="10509" width="3.71428571428571" style="477" customWidth="1"/>
    <col min="10510" max="10510" width="11.1428571428571" style="477" customWidth="1"/>
    <col min="10511" max="10742" width="10.5714285714286" style="477"/>
    <col min="10743" max="10750" width="0" style="477" hidden="1" customWidth="1"/>
    <col min="10751" max="10753" width="3.71428571428571" style="477" customWidth="1"/>
    <col min="10754" max="10754" width="12.7142857142857" style="477" customWidth="1"/>
    <col min="10755" max="10755" width="47.4285714285714" style="477" customWidth="1"/>
    <col min="10756" max="10756" width="0" style="477" hidden="1" customWidth="1"/>
    <col min="10757" max="10757" width="24.7142857142857" style="477" customWidth="1"/>
    <col min="10758" max="10758" width="14.7142857142857" style="477" customWidth="1"/>
    <col min="10759" max="10760" width="15.7142857142857" style="477" customWidth="1"/>
    <col min="10761" max="10761" width="11.7142857142857" style="477" customWidth="1"/>
    <col min="10762" max="10762" width="6.42857142857143" style="477" customWidth="1"/>
    <col min="10763" max="10763" width="11.7142857142857" style="477" customWidth="1"/>
    <col min="10764" max="10764" width="0" style="477" hidden="1" customWidth="1"/>
    <col min="10765" max="10765" width="3.71428571428571" style="477" customWidth="1"/>
    <col min="10766" max="10766" width="11.1428571428571" style="477" customWidth="1"/>
    <col min="10767" max="10998" width="10.5714285714286" style="477"/>
    <col min="10999" max="11006" width="0" style="477" hidden="1" customWidth="1"/>
    <col min="11007" max="11009" width="3.71428571428571" style="477" customWidth="1"/>
    <col min="11010" max="11010" width="12.7142857142857" style="477" customWidth="1"/>
    <col min="11011" max="11011" width="47.4285714285714" style="477" customWidth="1"/>
    <col min="11012" max="11012" width="0" style="477" hidden="1" customWidth="1"/>
    <col min="11013" max="11013" width="24.7142857142857" style="477" customWidth="1"/>
    <col min="11014" max="11014" width="14.7142857142857" style="477" customWidth="1"/>
    <col min="11015" max="11016" width="15.7142857142857" style="477" customWidth="1"/>
    <col min="11017" max="11017" width="11.7142857142857" style="477" customWidth="1"/>
    <col min="11018" max="11018" width="6.42857142857143" style="477" customWidth="1"/>
    <col min="11019" max="11019" width="11.7142857142857" style="477" customWidth="1"/>
    <col min="11020" max="11020" width="0" style="477" hidden="1" customWidth="1"/>
    <col min="11021" max="11021" width="3.71428571428571" style="477" customWidth="1"/>
    <col min="11022" max="11022" width="11.1428571428571" style="477" customWidth="1"/>
    <col min="11023" max="11254" width="10.5714285714286" style="477"/>
    <col min="11255" max="11262" width="0" style="477" hidden="1" customWidth="1"/>
    <col min="11263" max="11265" width="3.71428571428571" style="477" customWidth="1"/>
    <col min="11266" max="11266" width="12.7142857142857" style="477" customWidth="1"/>
    <col min="11267" max="11267" width="47.4285714285714" style="477" customWidth="1"/>
    <col min="11268" max="11268" width="0" style="477" hidden="1" customWidth="1"/>
    <col min="11269" max="11269" width="24.7142857142857" style="477" customWidth="1"/>
    <col min="11270" max="11270" width="14.7142857142857" style="477" customWidth="1"/>
    <col min="11271" max="11272" width="15.7142857142857" style="477" customWidth="1"/>
    <col min="11273" max="11273" width="11.7142857142857" style="477" customWidth="1"/>
    <col min="11274" max="11274" width="6.42857142857143" style="477" customWidth="1"/>
    <col min="11275" max="11275" width="11.7142857142857" style="477" customWidth="1"/>
    <col min="11276" max="11276" width="0" style="477" hidden="1" customWidth="1"/>
    <col min="11277" max="11277" width="3.71428571428571" style="477" customWidth="1"/>
    <col min="11278" max="11278" width="11.1428571428571" style="477" customWidth="1"/>
    <col min="11279" max="11510" width="10.5714285714286" style="477"/>
    <col min="11511" max="11518" width="0" style="477" hidden="1" customWidth="1"/>
    <col min="11519" max="11521" width="3.71428571428571" style="477" customWidth="1"/>
    <col min="11522" max="11522" width="12.7142857142857" style="477" customWidth="1"/>
    <col min="11523" max="11523" width="47.4285714285714" style="477" customWidth="1"/>
    <col min="11524" max="11524" width="0" style="477" hidden="1" customWidth="1"/>
    <col min="11525" max="11525" width="24.7142857142857" style="477" customWidth="1"/>
    <col min="11526" max="11526" width="14.7142857142857" style="477" customWidth="1"/>
    <col min="11527" max="11528" width="15.7142857142857" style="477" customWidth="1"/>
    <col min="11529" max="11529" width="11.7142857142857" style="477" customWidth="1"/>
    <col min="11530" max="11530" width="6.42857142857143" style="477" customWidth="1"/>
    <col min="11531" max="11531" width="11.7142857142857" style="477" customWidth="1"/>
    <col min="11532" max="11532" width="0" style="477" hidden="1" customWidth="1"/>
    <col min="11533" max="11533" width="3.71428571428571" style="477" customWidth="1"/>
    <col min="11534" max="11534" width="11.1428571428571" style="477" customWidth="1"/>
    <col min="11535" max="11766" width="10.5714285714286" style="477"/>
    <col min="11767" max="11774" width="0" style="477" hidden="1" customWidth="1"/>
    <col min="11775" max="11777" width="3.71428571428571" style="477" customWidth="1"/>
    <col min="11778" max="11778" width="12.7142857142857" style="477" customWidth="1"/>
    <col min="11779" max="11779" width="47.4285714285714" style="477" customWidth="1"/>
    <col min="11780" max="11780" width="0" style="477" hidden="1" customWidth="1"/>
    <col min="11781" max="11781" width="24.7142857142857" style="477" customWidth="1"/>
    <col min="11782" max="11782" width="14.7142857142857" style="477" customWidth="1"/>
    <col min="11783" max="11784" width="15.7142857142857" style="477" customWidth="1"/>
    <col min="11785" max="11785" width="11.7142857142857" style="477" customWidth="1"/>
    <col min="11786" max="11786" width="6.42857142857143" style="477" customWidth="1"/>
    <col min="11787" max="11787" width="11.7142857142857" style="477" customWidth="1"/>
    <col min="11788" max="11788" width="0" style="477" hidden="1" customWidth="1"/>
    <col min="11789" max="11789" width="3.71428571428571" style="477" customWidth="1"/>
    <col min="11790" max="11790" width="11.1428571428571" style="477" customWidth="1"/>
    <col min="11791" max="12022" width="10.5714285714286" style="477"/>
    <col min="12023" max="12030" width="0" style="477" hidden="1" customWidth="1"/>
    <col min="12031" max="12033" width="3.71428571428571" style="477" customWidth="1"/>
    <col min="12034" max="12034" width="12.7142857142857" style="477" customWidth="1"/>
    <col min="12035" max="12035" width="47.4285714285714" style="477" customWidth="1"/>
    <col min="12036" max="12036" width="0" style="477" hidden="1" customWidth="1"/>
    <col min="12037" max="12037" width="24.7142857142857" style="477" customWidth="1"/>
    <col min="12038" max="12038" width="14.7142857142857" style="477" customWidth="1"/>
    <col min="12039" max="12040" width="15.7142857142857" style="477" customWidth="1"/>
    <col min="12041" max="12041" width="11.7142857142857" style="477" customWidth="1"/>
    <col min="12042" max="12042" width="6.42857142857143" style="477" customWidth="1"/>
    <col min="12043" max="12043" width="11.7142857142857" style="477" customWidth="1"/>
    <col min="12044" max="12044" width="0" style="477" hidden="1" customWidth="1"/>
    <col min="12045" max="12045" width="3.71428571428571" style="477" customWidth="1"/>
    <col min="12046" max="12046" width="11.1428571428571" style="477" customWidth="1"/>
    <col min="12047" max="12278" width="10.5714285714286" style="477"/>
    <col min="12279" max="12286" width="0" style="477" hidden="1" customWidth="1"/>
    <col min="12287" max="12289" width="3.71428571428571" style="477" customWidth="1"/>
    <col min="12290" max="12290" width="12.7142857142857" style="477" customWidth="1"/>
    <col min="12291" max="12291" width="47.4285714285714" style="477" customWidth="1"/>
    <col min="12292" max="12292" width="0" style="477" hidden="1" customWidth="1"/>
    <col min="12293" max="12293" width="24.7142857142857" style="477" customWidth="1"/>
    <col min="12294" max="12294" width="14.7142857142857" style="477" customWidth="1"/>
    <col min="12295" max="12296" width="15.7142857142857" style="477" customWidth="1"/>
    <col min="12297" max="12297" width="11.7142857142857" style="477" customWidth="1"/>
    <col min="12298" max="12298" width="6.42857142857143" style="477" customWidth="1"/>
    <col min="12299" max="12299" width="11.7142857142857" style="477" customWidth="1"/>
    <col min="12300" max="12300" width="0" style="477" hidden="1" customWidth="1"/>
    <col min="12301" max="12301" width="3.71428571428571" style="477" customWidth="1"/>
    <col min="12302" max="12302" width="11.1428571428571" style="477" customWidth="1"/>
    <col min="12303" max="12534" width="10.5714285714286" style="477"/>
    <col min="12535" max="12542" width="0" style="477" hidden="1" customWidth="1"/>
    <col min="12543" max="12545" width="3.71428571428571" style="477" customWidth="1"/>
    <col min="12546" max="12546" width="12.7142857142857" style="477" customWidth="1"/>
    <col min="12547" max="12547" width="47.4285714285714" style="477" customWidth="1"/>
    <col min="12548" max="12548" width="0" style="477" hidden="1" customWidth="1"/>
    <col min="12549" max="12549" width="24.7142857142857" style="477" customWidth="1"/>
    <col min="12550" max="12550" width="14.7142857142857" style="477" customWidth="1"/>
    <col min="12551" max="12552" width="15.7142857142857" style="477" customWidth="1"/>
    <col min="12553" max="12553" width="11.7142857142857" style="477" customWidth="1"/>
    <col min="12554" max="12554" width="6.42857142857143" style="477" customWidth="1"/>
    <col min="12555" max="12555" width="11.7142857142857" style="477" customWidth="1"/>
    <col min="12556" max="12556" width="0" style="477" hidden="1" customWidth="1"/>
    <col min="12557" max="12557" width="3.71428571428571" style="477" customWidth="1"/>
    <col min="12558" max="12558" width="11.1428571428571" style="477" customWidth="1"/>
    <col min="12559" max="12790" width="10.5714285714286" style="477"/>
    <col min="12791" max="12798" width="0" style="477" hidden="1" customWidth="1"/>
    <col min="12799" max="12801" width="3.71428571428571" style="477" customWidth="1"/>
    <col min="12802" max="12802" width="12.7142857142857" style="477" customWidth="1"/>
    <col min="12803" max="12803" width="47.4285714285714" style="477" customWidth="1"/>
    <col min="12804" max="12804" width="0" style="477" hidden="1" customWidth="1"/>
    <col min="12805" max="12805" width="24.7142857142857" style="477" customWidth="1"/>
    <col min="12806" max="12806" width="14.7142857142857" style="477" customWidth="1"/>
    <col min="12807" max="12808" width="15.7142857142857" style="477" customWidth="1"/>
    <col min="12809" max="12809" width="11.7142857142857" style="477" customWidth="1"/>
    <col min="12810" max="12810" width="6.42857142857143" style="477" customWidth="1"/>
    <col min="12811" max="12811" width="11.7142857142857" style="477" customWidth="1"/>
    <col min="12812" max="12812" width="0" style="477" hidden="1" customWidth="1"/>
    <col min="12813" max="12813" width="3.71428571428571" style="477" customWidth="1"/>
    <col min="12814" max="12814" width="11.1428571428571" style="477" customWidth="1"/>
    <col min="12815" max="13046" width="10.5714285714286" style="477"/>
    <col min="13047" max="13054" width="0" style="477" hidden="1" customWidth="1"/>
    <col min="13055" max="13057" width="3.71428571428571" style="477" customWidth="1"/>
    <col min="13058" max="13058" width="12.7142857142857" style="477" customWidth="1"/>
    <col min="13059" max="13059" width="47.4285714285714" style="477" customWidth="1"/>
    <col min="13060" max="13060" width="0" style="477" hidden="1" customWidth="1"/>
    <col min="13061" max="13061" width="24.7142857142857" style="477" customWidth="1"/>
    <col min="13062" max="13062" width="14.7142857142857" style="477" customWidth="1"/>
    <col min="13063" max="13064" width="15.7142857142857" style="477" customWidth="1"/>
    <col min="13065" max="13065" width="11.7142857142857" style="477" customWidth="1"/>
    <col min="13066" max="13066" width="6.42857142857143" style="477" customWidth="1"/>
    <col min="13067" max="13067" width="11.7142857142857" style="477" customWidth="1"/>
    <col min="13068" max="13068" width="0" style="477" hidden="1" customWidth="1"/>
    <col min="13069" max="13069" width="3.71428571428571" style="477" customWidth="1"/>
    <col min="13070" max="13070" width="11.1428571428571" style="477" customWidth="1"/>
    <col min="13071" max="13302" width="10.5714285714286" style="477"/>
    <col min="13303" max="13310" width="0" style="477" hidden="1" customWidth="1"/>
    <col min="13311" max="13313" width="3.71428571428571" style="477" customWidth="1"/>
    <col min="13314" max="13314" width="12.7142857142857" style="477" customWidth="1"/>
    <col min="13315" max="13315" width="47.4285714285714" style="477" customWidth="1"/>
    <col min="13316" max="13316" width="0" style="477" hidden="1" customWidth="1"/>
    <col min="13317" max="13317" width="24.7142857142857" style="477" customWidth="1"/>
    <col min="13318" max="13318" width="14.7142857142857" style="477" customWidth="1"/>
    <col min="13319" max="13320" width="15.7142857142857" style="477" customWidth="1"/>
    <col min="13321" max="13321" width="11.7142857142857" style="477" customWidth="1"/>
    <col min="13322" max="13322" width="6.42857142857143" style="477" customWidth="1"/>
    <col min="13323" max="13323" width="11.7142857142857" style="477" customWidth="1"/>
    <col min="13324" max="13324" width="0" style="477" hidden="1" customWidth="1"/>
    <col min="13325" max="13325" width="3.71428571428571" style="477" customWidth="1"/>
    <col min="13326" max="13326" width="11.1428571428571" style="477" customWidth="1"/>
    <col min="13327" max="13558" width="10.5714285714286" style="477"/>
    <col min="13559" max="13566" width="0" style="477" hidden="1" customWidth="1"/>
    <col min="13567" max="13569" width="3.71428571428571" style="477" customWidth="1"/>
    <col min="13570" max="13570" width="12.7142857142857" style="477" customWidth="1"/>
    <col min="13571" max="13571" width="47.4285714285714" style="477" customWidth="1"/>
    <col min="13572" max="13572" width="0" style="477" hidden="1" customWidth="1"/>
    <col min="13573" max="13573" width="24.7142857142857" style="477" customWidth="1"/>
    <col min="13574" max="13574" width="14.7142857142857" style="477" customWidth="1"/>
    <col min="13575" max="13576" width="15.7142857142857" style="477" customWidth="1"/>
    <col min="13577" max="13577" width="11.7142857142857" style="477" customWidth="1"/>
    <col min="13578" max="13578" width="6.42857142857143" style="477" customWidth="1"/>
    <col min="13579" max="13579" width="11.7142857142857" style="477" customWidth="1"/>
    <col min="13580" max="13580" width="0" style="477" hidden="1" customWidth="1"/>
    <col min="13581" max="13581" width="3.71428571428571" style="477" customWidth="1"/>
    <col min="13582" max="13582" width="11.1428571428571" style="477" customWidth="1"/>
    <col min="13583" max="13814" width="10.5714285714286" style="477"/>
    <col min="13815" max="13822" width="0" style="477" hidden="1" customWidth="1"/>
    <col min="13823" max="13825" width="3.71428571428571" style="477" customWidth="1"/>
    <col min="13826" max="13826" width="12.7142857142857" style="477" customWidth="1"/>
    <col min="13827" max="13827" width="47.4285714285714" style="477" customWidth="1"/>
    <col min="13828" max="13828" width="0" style="477" hidden="1" customWidth="1"/>
    <col min="13829" max="13829" width="24.7142857142857" style="477" customWidth="1"/>
    <col min="13830" max="13830" width="14.7142857142857" style="477" customWidth="1"/>
    <col min="13831" max="13832" width="15.7142857142857" style="477" customWidth="1"/>
    <col min="13833" max="13833" width="11.7142857142857" style="477" customWidth="1"/>
    <col min="13834" max="13834" width="6.42857142857143" style="477" customWidth="1"/>
    <col min="13835" max="13835" width="11.7142857142857" style="477" customWidth="1"/>
    <col min="13836" max="13836" width="0" style="477" hidden="1" customWidth="1"/>
    <col min="13837" max="13837" width="3.71428571428571" style="477" customWidth="1"/>
    <col min="13838" max="13838" width="11.1428571428571" style="477" customWidth="1"/>
    <col min="13839" max="14070" width="10.5714285714286" style="477"/>
    <col min="14071" max="14078" width="0" style="477" hidden="1" customWidth="1"/>
    <col min="14079" max="14081" width="3.71428571428571" style="477" customWidth="1"/>
    <col min="14082" max="14082" width="12.7142857142857" style="477" customWidth="1"/>
    <col min="14083" max="14083" width="47.4285714285714" style="477" customWidth="1"/>
    <col min="14084" max="14084" width="0" style="477" hidden="1" customWidth="1"/>
    <col min="14085" max="14085" width="24.7142857142857" style="477" customWidth="1"/>
    <col min="14086" max="14086" width="14.7142857142857" style="477" customWidth="1"/>
    <col min="14087" max="14088" width="15.7142857142857" style="477" customWidth="1"/>
    <col min="14089" max="14089" width="11.7142857142857" style="477" customWidth="1"/>
    <col min="14090" max="14090" width="6.42857142857143" style="477" customWidth="1"/>
    <col min="14091" max="14091" width="11.7142857142857" style="477" customWidth="1"/>
    <col min="14092" max="14092" width="0" style="477" hidden="1" customWidth="1"/>
    <col min="14093" max="14093" width="3.71428571428571" style="477" customWidth="1"/>
    <col min="14094" max="14094" width="11.1428571428571" style="477" customWidth="1"/>
    <col min="14095" max="14326" width="10.5714285714286" style="477"/>
    <col min="14327" max="14334" width="0" style="477" hidden="1" customWidth="1"/>
    <col min="14335" max="14337" width="3.71428571428571" style="477" customWidth="1"/>
    <col min="14338" max="14338" width="12.7142857142857" style="477" customWidth="1"/>
    <col min="14339" max="14339" width="47.4285714285714" style="477" customWidth="1"/>
    <col min="14340" max="14340" width="0" style="477" hidden="1" customWidth="1"/>
    <col min="14341" max="14341" width="24.7142857142857" style="477" customWidth="1"/>
    <col min="14342" max="14342" width="14.7142857142857" style="477" customWidth="1"/>
    <col min="14343" max="14344" width="15.7142857142857" style="477" customWidth="1"/>
    <col min="14345" max="14345" width="11.7142857142857" style="477" customWidth="1"/>
    <col min="14346" max="14346" width="6.42857142857143" style="477" customWidth="1"/>
    <col min="14347" max="14347" width="11.7142857142857" style="477" customWidth="1"/>
    <col min="14348" max="14348" width="0" style="477" hidden="1" customWidth="1"/>
    <col min="14349" max="14349" width="3.71428571428571" style="477" customWidth="1"/>
    <col min="14350" max="14350" width="11.1428571428571" style="477" customWidth="1"/>
    <col min="14351" max="14582" width="10.5714285714286" style="477"/>
    <col min="14583" max="14590" width="0" style="477" hidden="1" customWidth="1"/>
    <col min="14591" max="14593" width="3.71428571428571" style="477" customWidth="1"/>
    <col min="14594" max="14594" width="12.7142857142857" style="477" customWidth="1"/>
    <col min="14595" max="14595" width="47.4285714285714" style="477" customWidth="1"/>
    <col min="14596" max="14596" width="0" style="477" hidden="1" customWidth="1"/>
    <col min="14597" max="14597" width="24.7142857142857" style="477" customWidth="1"/>
    <col min="14598" max="14598" width="14.7142857142857" style="477" customWidth="1"/>
    <col min="14599" max="14600" width="15.7142857142857" style="477" customWidth="1"/>
    <col min="14601" max="14601" width="11.7142857142857" style="477" customWidth="1"/>
    <col min="14602" max="14602" width="6.42857142857143" style="477" customWidth="1"/>
    <col min="14603" max="14603" width="11.7142857142857" style="477" customWidth="1"/>
    <col min="14604" max="14604" width="0" style="477" hidden="1" customWidth="1"/>
    <col min="14605" max="14605" width="3.71428571428571" style="477" customWidth="1"/>
    <col min="14606" max="14606" width="11.1428571428571" style="477" customWidth="1"/>
    <col min="14607" max="14838" width="10.5714285714286" style="477"/>
    <col min="14839" max="14846" width="0" style="477" hidden="1" customWidth="1"/>
    <col min="14847" max="14849" width="3.71428571428571" style="477" customWidth="1"/>
    <col min="14850" max="14850" width="12.7142857142857" style="477" customWidth="1"/>
    <col min="14851" max="14851" width="47.4285714285714" style="477" customWidth="1"/>
    <col min="14852" max="14852" width="0" style="477" hidden="1" customWidth="1"/>
    <col min="14853" max="14853" width="24.7142857142857" style="477" customWidth="1"/>
    <col min="14854" max="14854" width="14.7142857142857" style="477" customWidth="1"/>
    <col min="14855" max="14856" width="15.7142857142857" style="477" customWidth="1"/>
    <col min="14857" max="14857" width="11.7142857142857" style="477" customWidth="1"/>
    <col min="14858" max="14858" width="6.42857142857143" style="477" customWidth="1"/>
    <col min="14859" max="14859" width="11.7142857142857" style="477" customWidth="1"/>
    <col min="14860" max="14860" width="0" style="477" hidden="1" customWidth="1"/>
    <col min="14861" max="14861" width="3.71428571428571" style="477" customWidth="1"/>
    <col min="14862" max="14862" width="11.1428571428571" style="477" customWidth="1"/>
    <col min="14863" max="15094" width="10.5714285714286" style="477"/>
    <col min="15095" max="15102" width="0" style="477" hidden="1" customWidth="1"/>
    <col min="15103" max="15105" width="3.71428571428571" style="477" customWidth="1"/>
    <col min="15106" max="15106" width="12.7142857142857" style="477" customWidth="1"/>
    <col min="15107" max="15107" width="47.4285714285714" style="477" customWidth="1"/>
    <col min="15108" max="15108" width="0" style="477" hidden="1" customWidth="1"/>
    <col min="15109" max="15109" width="24.7142857142857" style="477" customWidth="1"/>
    <col min="15110" max="15110" width="14.7142857142857" style="477" customWidth="1"/>
    <col min="15111" max="15112" width="15.7142857142857" style="477" customWidth="1"/>
    <col min="15113" max="15113" width="11.7142857142857" style="477" customWidth="1"/>
    <col min="15114" max="15114" width="6.42857142857143" style="477" customWidth="1"/>
    <col min="15115" max="15115" width="11.7142857142857" style="477" customWidth="1"/>
    <col min="15116" max="15116" width="0" style="477" hidden="1" customWidth="1"/>
    <col min="15117" max="15117" width="3.71428571428571" style="477" customWidth="1"/>
    <col min="15118" max="15118" width="11.1428571428571" style="477" customWidth="1"/>
    <col min="15119" max="15350" width="10.5714285714286" style="477"/>
    <col min="15351" max="15358" width="0" style="477" hidden="1" customWidth="1"/>
    <col min="15359" max="15361" width="3.71428571428571" style="477" customWidth="1"/>
    <col min="15362" max="15362" width="12.7142857142857" style="477" customWidth="1"/>
    <col min="15363" max="15363" width="47.4285714285714" style="477" customWidth="1"/>
    <col min="15364" max="15364" width="0" style="477" hidden="1" customWidth="1"/>
    <col min="15365" max="15365" width="24.7142857142857" style="477" customWidth="1"/>
    <col min="15366" max="15366" width="14.7142857142857" style="477" customWidth="1"/>
    <col min="15367" max="15368" width="15.7142857142857" style="477" customWidth="1"/>
    <col min="15369" max="15369" width="11.7142857142857" style="477" customWidth="1"/>
    <col min="15370" max="15370" width="6.42857142857143" style="477" customWidth="1"/>
    <col min="15371" max="15371" width="11.7142857142857" style="477" customWidth="1"/>
    <col min="15372" max="15372" width="0" style="477" hidden="1" customWidth="1"/>
    <col min="15373" max="15373" width="3.71428571428571" style="477" customWidth="1"/>
    <col min="15374" max="15374" width="11.1428571428571" style="477" customWidth="1"/>
    <col min="15375" max="15606" width="10.5714285714286" style="477"/>
    <col min="15607" max="15614" width="0" style="477" hidden="1" customWidth="1"/>
    <col min="15615" max="15617" width="3.71428571428571" style="477" customWidth="1"/>
    <col min="15618" max="15618" width="12.7142857142857" style="477" customWidth="1"/>
    <col min="15619" max="15619" width="47.4285714285714" style="477" customWidth="1"/>
    <col min="15620" max="15620" width="0" style="477" hidden="1" customWidth="1"/>
    <col min="15621" max="15621" width="24.7142857142857" style="477" customWidth="1"/>
    <col min="15622" max="15622" width="14.7142857142857" style="477" customWidth="1"/>
    <col min="15623" max="15624" width="15.7142857142857" style="477" customWidth="1"/>
    <col min="15625" max="15625" width="11.7142857142857" style="477" customWidth="1"/>
    <col min="15626" max="15626" width="6.42857142857143" style="477" customWidth="1"/>
    <col min="15627" max="15627" width="11.7142857142857" style="477" customWidth="1"/>
    <col min="15628" max="15628" width="0" style="477" hidden="1" customWidth="1"/>
    <col min="15629" max="15629" width="3.71428571428571" style="477" customWidth="1"/>
    <col min="15630" max="15630" width="11.1428571428571" style="477" customWidth="1"/>
    <col min="15631" max="15862" width="10.5714285714286" style="477"/>
    <col min="15863" max="15870" width="0" style="477" hidden="1" customWidth="1"/>
    <col min="15871" max="15873" width="3.71428571428571" style="477" customWidth="1"/>
    <col min="15874" max="15874" width="12.7142857142857" style="477" customWidth="1"/>
    <col min="15875" max="15875" width="47.4285714285714" style="477" customWidth="1"/>
    <col min="15876" max="15876" width="0" style="477" hidden="1" customWidth="1"/>
    <col min="15877" max="15877" width="24.7142857142857" style="477" customWidth="1"/>
    <col min="15878" max="15878" width="14.7142857142857" style="477" customWidth="1"/>
    <col min="15879" max="15880" width="15.7142857142857" style="477" customWidth="1"/>
    <col min="15881" max="15881" width="11.7142857142857" style="477" customWidth="1"/>
    <col min="15882" max="15882" width="6.42857142857143" style="477" customWidth="1"/>
    <col min="15883" max="15883" width="11.7142857142857" style="477" customWidth="1"/>
    <col min="15884" max="15884" width="0" style="477" hidden="1" customWidth="1"/>
    <col min="15885" max="15885" width="3.71428571428571" style="477" customWidth="1"/>
    <col min="15886" max="15886" width="11.1428571428571" style="477" customWidth="1"/>
    <col min="15887" max="16118" width="10.5714285714286" style="477"/>
    <col min="16119" max="16126" width="0" style="477" hidden="1" customWidth="1"/>
    <col min="16127" max="16129" width="3.71428571428571" style="477" customWidth="1"/>
    <col min="16130" max="16130" width="12.7142857142857" style="477" customWidth="1"/>
    <col min="16131" max="16131" width="47.4285714285714" style="477" customWidth="1"/>
    <col min="16132" max="16132" width="0" style="477" hidden="1" customWidth="1"/>
    <col min="16133" max="16133" width="24.7142857142857" style="477" customWidth="1"/>
    <col min="16134" max="16134" width="14.7142857142857" style="477" customWidth="1"/>
    <col min="16135" max="16136" width="15.7142857142857" style="477" customWidth="1"/>
    <col min="16137" max="16137" width="11.7142857142857" style="477" customWidth="1"/>
    <col min="16138" max="16138" width="6.42857142857143" style="477" customWidth="1"/>
    <col min="16139" max="16139" width="11.7142857142857" style="477" customWidth="1"/>
    <col min="16140" max="16140" width="0" style="477" hidden="1" customWidth="1"/>
    <col min="16141" max="16141" width="3.71428571428571" style="477" customWidth="1"/>
    <col min="16142" max="16142" width="11.1428571428571" style="477" customWidth="1"/>
    <col min="16143" max="16384" width="10.5714285714286" style="477"/>
  </cols>
  <sheetData>
    <row r="1" ht="14.25" hidden="1"/>
    <row r="2" ht="14.25" hidden="1"/>
    <row r="3" ht="14.25" hidden="1"/>
    <row r="4" spans="10:22" ht="3" customHeight="1">
      <c r="J4" s="482"/>
      <c r="K4" s="482"/>
      <c r="L4" s="478"/>
      <c r="M4" s="478"/>
      <c r="N4" s="478"/>
      <c r="O4" s="485"/>
      <c r="P4" s="485"/>
      <c r="Q4" s="485"/>
      <c r="R4" s="485"/>
      <c r="S4" s="485"/>
      <c r="T4" s="485"/>
      <c r="U4" s="485"/>
      <c r="V4" s="478"/>
    </row>
    <row r="5" spans="10:22" ht="22.5" customHeight="1">
      <c r="J5" s="482"/>
      <c r="K5" s="482"/>
      <c r="L5" s="1221" t="s">
        <v>688</v>
      </c>
      <c r="M5" s="1221"/>
      <c r="N5" s="1221"/>
      <c r="O5" s="1221"/>
      <c r="P5" s="1221"/>
      <c r="Q5" s="1221"/>
      <c r="R5" s="1221"/>
      <c r="S5" s="1221"/>
      <c r="T5" s="1221"/>
      <c r="U5" s="580"/>
      <c r="V5" s="498"/>
    </row>
    <row r="6" spans="10:21"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503</v>
      </c>
      <c r="N7" s="667"/>
      <c r="O7" s="1253" t="str">
        <f>IF(NameOrPr_ch="",IF(NameOrPr="","",NameOrPr),NameOrPr_ch)</f>
        <v>Государственный комитет Республики Татарстан по тарифам</v>
      </c>
      <c r="P7" s="1254"/>
      <c r="Q7" s="1254"/>
      <c r="R7" s="1254"/>
      <c r="S7" s="1254"/>
      <c r="T7" s="1255"/>
      <c r="U7" s="668"/>
      <c r="Y7" s="1014"/>
      <c r="Z7" s="506"/>
      <c r="AA7" s="506"/>
      <c r="AB7" s="506"/>
      <c r="AC7" s="506"/>
    </row>
    <row r="8" spans="1:29" s="571" customFormat="1" ht="18.75">
      <c r="A8" s="591"/>
      <c r="B8" s="591"/>
      <c r="C8" s="591"/>
      <c r="D8" s="591"/>
      <c r="E8" s="591"/>
      <c r="F8" s="591"/>
      <c r="G8" s="591"/>
      <c r="H8" s="591"/>
      <c r="L8" s="500"/>
      <c r="M8" s="618" t="s">
        <v>598</v>
      </c>
      <c r="N8" s="667"/>
      <c r="O8" s="1253" t="str">
        <f>IF(datePr_ch="",IF(datePr="","",datePr),datePr_ch)</f>
        <v>19.12.2018</v>
      </c>
      <c r="P8" s="1254"/>
      <c r="Q8" s="1254"/>
      <c r="R8" s="1254"/>
      <c r="S8" s="1254"/>
      <c r="T8" s="1255"/>
      <c r="U8" s="668"/>
      <c r="Y8" s="1014"/>
      <c r="Z8" s="591"/>
      <c r="AA8" s="591"/>
      <c r="AB8" s="591"/>
      <c r="AC8" s="591"/>
    </row>
    <row r="9" spans="1:29" s="492" customFormat="1" ht="18.75">
      <c r="A9" s="506"/>
      <c r="B9" s="506"/>
      <c r="C9" s="506"/>
      <c r="D9" s="506"/>
      <c r="E9" s="506"/>
      <c r="F9" s="506"/>
      <c r="G9" s="506"/>
      <c r="H9" s="506"/>
      <c r="L9" s="553"/>
      <c r="M9" s="618" t="s">
        <v>597</v>
      </c>
      <c r="N9" s="667"/>
      <c r="O9" s="1253" t="str">
        <f>IF(numberPr_ch="",IF(numberPr="","",numberPr),numberPr_ch)</f>
        <v>5-103/тэ</v>
      </c>
      <c r="P9" s="1254"/>
      <c r="Q9" s="1254"/>
      <c r="R9" s="1254"/>
      <c r="S9" s="1254"/>
      <c r="T9" s="1255"/>
      <c r="U9" s="668"/>
      <c r="Y9" s="1014"/>
      <c r="Z9" s="506"/>
      <c r="AA9" s="506"/>
      <c r="AB9" s="506"/>
      <c r="AC9" s="506"/>
    </row>
    <row r="10" spans="1:29" s="492" customFormat="1" ht="18.75">
      <c r="A10" s="506"/>
      <c r="B10" s="506"/>
      <c r="C10" s="506"/>
      <c r="D10" s="506"/>
      <c r="E10" s="506"/>
      <c r="F10" s="506"/>
      <c r="G10" s="506"/>
      <c r="H10" s="506"/>
      <c r="L10" s="553"/>
      <c r="M10" s="618" t="s">
        <v>502</v>
      </c>
      <c r="N10" s="667"/>
      <c r="O10" s="1253" t="str">
        <f>IF(IstPub_ch="",IF(IstPub="","",IstPub),IstPub_ch)</f>
        <v>Официальный сайт правовой информации Министерства юстиции РТ:  http//pravo.tatarstan.ru</v>
      </c>
      <c r="P10" s="1254"/>
      <c r="Q10" s="1254"/>
      <c r="R10" s="1254"/>
      <c r="S10" s="1254"/>
      <c r="T10" s="1255"/>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723</v>
      </c>
      <c r="R11" s="772" t="s">
        <v>724</v>
      </c>
      <c r="S11" s="750"/>
      <c r="T11" s="750"/>
      <c r="U11" s="668"/>
      <c r="Y11" s="774"/>
      <c r="Z11" s="615"/>
      <c r="AA11" s="615"/>
      <c r="AB11" s="615"/>
      <c r="AC11" s="615"/>
    </row>
    <row r="12" spans="1:29" s="492" customFormat="1" ht="11.25" hidden="1">
      <c r="A12" s="506"/>
      <c r="B12" s="506"/>
      <c r="C12" s="506"/>
      <c r="D12" s="506"/>
      <c r="E12" s="506"/>
      <c r="F12" s="506"/>
      <c r="G12" s="506"/>
      <c r="H12" s="506"/>
      <c r="L12" s="1222"/>
      <c r="M12" s="1222"/>
      <c r="N12" s="489"/>
      <c r="O12" s="768"/>
      <c r="P12" s="768"/>
      <c r="Q12" s="768"/>
      <c r="R12" s="768"/>
      <c r="S12" s="768"/>
      <c r="T12" s="768"/>
      <c r="U12" s="487"/>
      <c r="V12" s="504" t="s">
        <v>373</v>
      </c>
      <c r="Y12" s="1014"/>
      <c r="Z12" s="506"/>
      <c r="AA12" s="506"/>
      <c r="AB12" s="506"/>
      <c r="AC12" s="506"/>
    </row>
    <row r="13" spans="10:22" ht="15" customHeight="1">
      <c r="J13" s="482"/>
      <c r="K13" s="482"/>
      <c r="L13" s="478"/>
      <c r="M13" s="478"/>
      <c r="N13" s="478"/>
      <c r="O13" s="600"/>
      <c r="P13" s="600"/>
      <c r="Q13" s="1247"/>
      <c r="R13" s="1247"/>
      <c r="S13" s="1247"/>
      <c r="T13" s="1247"/>
      <c r="U13" s="1247"/>
      <c r="V13" s="1247"/>
    </row>
    <row r="14" spans="10:24" ht="14.25">
      <c r="J14" s="482"/>
      <c r="K14" s="482"/>
      <c r="L14" s="1159" t="s">
        <v>454</v>
      </c>
      <c r="M14" s="1159"/>
      <c r="N14" s="1159"/>
      <c r="O14" s="1159"/>
      <c r="P14" s="1159"/>
      <c r="Q14" s="1159"/>
      <c r="R14" s="1159"/>
      <c r="S14" s="1159"/>
      <c r="T14" s="1159"/>
      <c r="U14" s="1159"/>
      <c r="V14" s="1159"/>
      <c r="W14" s="1159"/>
      <c r="X14" s="1159" t="s">
        <v>455</v>
      </c>
    </row>
    <row r="15" spans="10:24" ht="14.25" customHeight="1">
      <c r="J15" s="482"/>
      <c r="K15" s="482"/>
      <c r="L15" s="1234" t="s">
        <v>92</v>
      </c>
      <c r="M15" s="1234" t="s">
        <v>628</v>
      </c>
      <c r="N15" s="535"/>
      <c r="O15" s="1234" t="s">
        <v>629</v>
      </c>
      <c r="P15" s="1270" t="s">
        <v>630</v>
      </c>
      <c r="Q15" s="1270" t="s">
        <v>643</v>
      </c>
      <c r="R15" s="1270"/>
      <c r="S15" s="1270"/>
      <c r="T15" s="1270"/>
      <c r="U15" s="1270"/>
      <c r="V15" s="1234" t="s">
        <v>341</v>
      </c>
      <c r="W15" s="1246" t="s">
        <v>275</v>
      </c>
      <c r="X15" s="1159"/>
    </row>
    <row r="16" spans="1:29" s="524" customFormat="1" ht="25.5" customHeight="1">
      <c r="A16" s="586"/>
      <c r="B16" s="586"/>
      <c r="C16" s="586"/>
      <c r="D16" s="586"/>
      <c r="E16" s="586"/>
      <c r="F16" s="586"/>
      <c r="G16" s="592"/>
      <c r="H16" s="592"/>
      <c r="I16" s="532"/>
      <c r="J16" s="530"/>
      <c r="K16" s="530"/>
      <c r="L16" s="1234"/>
      <c r="M16" s="1234"/>
      <c r="N16" s="535"/>
      <c r="O16" s="1234"/>
      <c r="P16" s="1270"/>
      <c r="Q16" s="1270" t="s">
        <v>681</v>
      </c>
      <c r="R16" s="1270"/>
      <c r="S16" s="1261" t="s">
        <v>656</v>
      </c>
      <c r="T16" s="1261"/>
      <c r="U16" s="1261"/>
      <c r="V16" s="1234"/>
      <c r="W16" s="1246"/>
      <c r="X16" s="1159"/>
      <c r="Y16" s="1009"/>
      <c r="Z16" s="586"/>
      <c r="AA16" s="586"/>
      <c r="AB16" s="586"/>
      <c r="AC16" s="586"/>
    </row>
    <row r="17" spans="10:24" ht="14.25" customHeight="1">
      <c r="J17" s="482"/>
      <c r="K17" s="482"/>
      <c r="L17" s="1234"/>
      <c r="M17" s="1234"/>
      <c r="N17" s="535"/>
      <c r="O17" s="1234"/>
      <c r="P17" s="1270"/>
      <c r="Q17" s="535" t="s">
        <v>679</v>
      </c>
      <c r="R17" s="535" t="s">
        <v>680</v>
      </c>
      <c r="S17" s="537" t="s">
        <v>274</v>
      </c>
      <c r="T17" s="1258" t="s">
        <v>273</v>
      </c>
      <c r="U17" s="1258"/>
      <c r="V17" s="1234"/>
      <c r="W17" s="1246"/>
      <c r="X17" s="1159"/>
    </row>
    <row r="18" spans="10:24" ht="14.25">
      <c r="J18" s="482"/>
      <c r="K18" s="490">
        <v>1</v>
      </c>
      <c r="L18" s="479" t="s">
        <v>93</v>
      </c>
      <c r="M18" s="479" t="s">
        <v>49</v>
      </c>
      <c r="N18" s="497" t="s">
        <v>49</v>
      </c>
      <c r="O18" s="488">
        <f ca="1" t="shared" si="0" ref="O18:T18">OFFSET(O18,0,-1)+1</f>
        <v>3</v>
      </c>
      <c r="P18" s="488">
        <f t="shared" ca="1" si="0"/>
        <v>4</v>
      </c>
      <c r="Q18" s="488">
        <f t="shared" ca="1" si="0"/>
        <v>5</v>
      </c>
      <c r="R18" s="488">
        <f t="shared" ca="1" si="0"/>
        <v>6</v>
      </c>
      <c r="S18" s="488">
        <f t="shared" ca="1" si="0"/>
        <v>7</v>
      </c>
      <c r="T18" s="1263">
        <f t="shared" ca="1" si="0"/>
        <v>8</v>
      </c>
      <c r="U18" s="1263"/>
      <c r="V18" s="488">
        <f ca="1">OFFSET(V18,0,-2)+1</f>
        <v>9</v>
      </c>
      <c r="W18" s="524"/>
      <c r="X18" s="488">
        <f ca="1">OFFSET(X18,0,-2)+1</f>
        <v>10</v>
      </c>
    </row>
    <row r="19" spans="1:24" ht="22.5">
      <c r="A19" s="1207">
        <v>1</v>
      </c>
      <c r="B19" s="981"/>
      <c r="C19" s="981"/>
      <c r="D19" s="981"/>
      <c r="E19" s="981"/>
      <c r="F19" s="981"/>
      <c r="G19" s="982"/>
      <c r="H19" s="982"/>
      <c r="I19" s="984"/>
      <c r="J19" s="976"/>
      <c r="K19" s="976"/>
      <c r="L19" s="594">
        <f>mergeValue(A19)</f>
        <v>1</v>
      </c>
      <c r="M19" s="642" t="s">
        <v>20</v>
      </c>
      <c r="N19" s="581"/>
      <c r="O19" s="1248"/>
      <c r="P19" s="1248"/>
      <c r="Q19" s="1248"/>
      <c r="R19" s="1248"/>
      <c r="S19" s="1248"/>
      <c r="T19" s="1248"/>
      <c r="U19" s="1248"/>
      <c r="V19" s="1248"/>
      <c r="W19" s="1248"/>
      <c r="X19" s="582" t="s">
        <v>477</v>
      </c>
    </row>
    <row r="20" spans="1:24" ht="22.5">
      <c r="A20" s="1207"/>
      <c r="B20" s="1207">
        <v>1</v>
      </c>
      <c r="C20" s="981"/>
      <c r="D20" s="981"/>
      <c r="E20" s="981"/>
      <c r="F20" s="981"/>
      <c r="G20" s="986"/>
      <c r="H20" s="983"/>
      <c r="I20" s="988"/>
      <c r="J20" s="973"/>
      <c r="K20" s="972"/>
      <c r="L20" s="594" t="str">
        <f>mergeValue(A20)&amp;"."&amp;mergeValue(B20)</f>
        <v>1.1</v>
      </c>
      <c r="M20" s="547" t="s">
        <v>16</v>
      </c>
      <c r="N20" s="581"/>
      <c r="O20" s="1248"/>
      <c r="P20" s="1248"/>
      <c r="Q20" s="1248"/>
      <c r="R20" s="1248"/>
      <c r="S20" s="1248"/>
      <c r="T20" s="1248"/>
      <c r="U20" s="1248"/>
      <c r="V20" s="1248"/>
      <c r="W20" s="1248"/>
      <c r="X20" s="582" t="s">
        <v>478</v>
      </c>
    </row>
    <row r="21" spans="1:24" ht="22.5">
      <c r="A21" s="1207"/>
      <c r="B21" s="1207"/>
      <c r="C21" s="1207">
        <v>1</v>
      </c>
      <c r="D21" s="981"/>
      <c r="E21" s="981"/>
      <c r="F21" s="981"/>
      <c r="G21" s="986"/>
      <c r="H21" s="983"/>
      <c r="I21" s="989"/>
      <c r="J21" s="973"/>
      <c r="K21" s="972"/>
      <c r="L21" s="594" t="str">
        <f>mergeValue(A21)&amp;"."&amp;mergeValue(B21)&amp;"."&amp;mergeValue(C21)</f>
        <v>1.1.1</v>
      </c>
      <c r="M21" s="548" t="s">
        <v>7</v>
      </c>
      <c r="N21" s="581"/>
      <c r="O21" s="1248"/>
      <c r="P21" s="1248"/>
      <c r="Q21" s="1248"/>
      <c r="R21" s="1248"/>
      <c r="S21" s="1248"/>
      <c r="T21" s="1248"/>
      <c r="U21" s="1248"/>
      <c r="V21" s="1248"/>
      <c r="W21" s="1248"/>
      <c r="X21" s="582" t="s">
        <v>635</v>
      </c>
    </row>
    <row r="22" spans="1:24" ht="14.25">
      <c r="A22" s="1207"/>
      <c r="B22" s="1207"/>
      <c r="C22" s="1207"/>
      <c r="D22" s="1207">
        <v>1</v>
      </c>
      <c r="E22" s="981"/>
      <c r="F22" s="981"/>
      <c r="G22" s="986"/>
      <c r="H22" s="983"/>
      <c r="I22" s="989"/>
      <c r="J22" s="987"/>
      <c r="K22" s="972"/>
      <c r="L22" s="594" t="str">
        <f>mergeValue(A22)&amp;"."&amp;mergeValue(B22)&amp;"."&amp;mergeValue(C22)&amp;"."&amp;mergeValue(D22)</f>
        <v>1.1.1.1</v>
      </c>
      <c r="M22" s="549" t="s">
        <v>22</v>
      </c>
      <c r="N22" s="581"/>
      <c r="O22" s="1248"/>
      <c r="P22" s="1248"/>
      <c r="Q22" s="1248"/>
      <c r="R22" s="1248"/>
      <c r="S22" s="1248"/>
      <c r="T22" s="1248"/>
      <c r="U22" s="1248"/>
      <c r="V22" s="1248"/>
      <c r="W22" s="1248"/>
      <c r="X22" s="1021" t="s">
        <v>689</v>
      </c>
    </row>
    <row r="23" spans="1:25" ht="42.95" customHeight="1">
      <c r="A23" s="1207"/>
      <c r="B23" s="1207"/>
      <c r="C23" s="1207"/>
      <c r="D23" s="1207"/>
      <c r="E23" s="981">
        <v>1</v>
      </c>
      <c r="F23" s="981"/>
      <c r="G23" s="986"/>
      <c r="H23" s="983"/>
      <c r="I23" s="989"/>
      <c r="J23" s="987"/>
      <c r="K23" s="977"/>
      <c r="L23" s="594" t="str">
        <f>mergeValue(A23)&amp;"."&amp;mergeValue(B23)&amp;"."&amp;mergeValue(C23)&amp;"."&amp;mergeValue(D23)&amp;"."&amp;mergeValue(E23)</f>
        <v>1.1.1.1.1</v>
      </c>
      <c r="M23" s="1073"/>
      <c r="N23" s="543"/>
      <c r="O23" s="1075"/>
      <c r="P23" s="1076"/>
      <c r="Q23" s="672"/>
      <c r="R23" s="672"/>
      <c r="S23" s="1100"/>
      <c r="T23" s="651" t="s">
        <v>85</v>
      </c>
      <c r="U23" s="1098"/>
      <c r="V23" s="775" t="s">
        <v>85</v>
      </c>
      <c r="W23" s="840"/>
      <c r="X23" s="1224" t="s">
        <v>690</v>
      </c>
      <c r="Y23" s="1009" t="str">
        <f>strCheckDateTwo(N23:W23)</f>
        <v/>
      </c>
    </row>
    <row r="24" spans="1:24" ht="14.25" hidden="1">
      <c r="A24" s="1207"/>
      <c r="B24" s="1207"/>
      <c r="C24" s="1207"/>
      <c r="D24" s="1207"/>
      <c r="E24" s="981"/>
      <c r="F24" s="981"/>
      <c r="G24" s="986"/>
      <c r="H24" s="983"/>
      <c r="I24" s="989"/>
      <c r="J24" s="987"/>
      <c r="K24" s="977"/>
      <c r="L24" s="632"/>
      <c r="M24" s="562"/>
      <c r="N24" s="647"/>
      <c r="O24" s="647"/>
      <c r="P24" s="647"/>
      <c r="Q24" s="647"/>
      <c r="R24" s="585" t="str">
        <f>S23&amp;"-"&amp;U23</f>
        <v>-</v>
      </c>
      <c r="S24" s="513"/>
      <c r="T24" s="587"/>
      <c r="U24" s="513"/>
      <c r="V24" s="647"/>
      <c r="W24" s="839"/>
      <c r="X24" s="1225"/>
    </row>
    <row r="25" spans="1:24" ht="15" customHeight="1">
      <c r="A25" s="1207"/>
      <c r="B25" s="1207"/>
      <c r="C25" s="1207"/>
      <c r="D25" s="1207"/>
      <c r="E25" s="981"/>
      <c r="F25" s="981"/>
      <c r="G25" s="986"/>
      <c r="H25" s="983"/>
      <c r="I25" s="989"/>
      <c r="J25" s="987"/>
      <c r="K25" s="977"/>
      <c r="L25" s="539"/>
      <c r="M25" s="552" t="s">
        <v>5</v>
      </c>
      <c r="N25" s="550"/>
      <c r="O25" s="546"/>
      <c r="P25" s="546"/>
      <c r="Q25" s="546"/>
      <c r="R25" s="546"/>
      <c r="S25" s="574"/>
      <c r="T25" s="565"/>
      <c r="U25" s="564"/>
      <c r="V25" s="550"/>
      <c r="W25" s="550"/>
      <c r="X25" s="1226"/>
    </row>
    <row r="26" spans="1:29" s="476" customFormat="1" ht="15" customHeight="1">
      <c r="A26" s="1207"/>
      <c r="B26" s="1207"/>
      <c r="C26" s="1207"/>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7"/>
      <c r="B27" s="1207"/>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7"/>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ht="3" customHeight="1"/>
    <row r="31" spans="12:29" ht="96" customHeight="1">
      <c r="L31" s="1">
        <v>1</v>
      </c>
      <c r="M31" s="1200" t="s">
        <v>691</v>
      </c>
      <c r="N31" s="1200"/>
      <c r="O31" s="1200"/>
      <c r="P31" s="1200"/>
      <c r="Q31" s="1200"/>
      <c r="R31" s="1200"/>
      <c r="S31" s="1200"/>
      <c r="T31" s="1200"/>
      <c r="U31" s="1200"/>
      <c r="V31" s="1200"/>
      <c r="W31" s="1200"/>
      <c r="X31" s="1200"/>
      <c r="Y31" s="1099"/>
      <c r="Z31" s="517"/>
      <c r="AA31" s="517"/>
      <c r="AB31" s="517"/>
      <c r="AC31" s="517"/>
    </row>
    <row r="32" spans="13:29" ht="14.25">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prompt="Укажите заявителя" errorTitle="Ошибка" error="Допускается ввод не более 900 символов!" sqref="M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P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Q23:R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-0999999999999999000000000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dataValidation allowBlank="1" showInputMessage="1" showErrorMessage="1" prompt="Для выбора выполните двойной щелчок левой клавиши мыши по соответствующей ячейке." sqref="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formula1>900</formula1>
    </dataValidation>
    <dataValidation type="textLength" operator="lessThanOrEqual" allowBlank="1" showInputMessage="1" showErrorMessage="1" errorTitle="Ошибка" error="Допускается ввод не более 900 символов!" sqref="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formula1>900</formula1>
    </dataValidation>
    <dataValidation type="textLength" operator="lessThanOrEqual" allowBlank="1" showInputMessage="1" showErrorMessage="1" errorTitle="Ошибка" error="Допускается ввод не более 900 символов!" sqref="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WVV19:WVV23 SW23">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056b09b-1186-487f-b86e-82e6b5c4742e}">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210</v>
      </c>
    </row>
    <row r="2" spans="6:9" ht="22.5">
      <c r="F2" s="1201" t="s">
        <v>492</v>
      </c>
      <c r="G2" s="1202"/>
      <c r="H2" s="1203"/>
      <c r="I2" s="436"/>
    </row>
    <row r="3"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26.12.2018</v>
      </c>
      <c r="I7" s="196" t="s">
        <v>494</v>
      </c>
      <c r="J7" s="334"/>
      <c r="K7" s="214"/>
      <c r="L7" s="214"/>
      <c r="M7" s="214"/>
      <c r="N7" s="214"/>
      <c r="O7" s="214"/>
      <c r="P7" s="214"/>
      <c r="Q7" s="214"/>
      <c r="R7" s="214"/>
      <c r="S7" s="214"/>
      <c r="T7" s="214"/>
    </row>
    <row r="8" spans="1:20" s="190" customFormat="1" ht="45">
      <c r="A8" s="1205">
        <v>1</v>
      </c>
      <c r="B8" s="214"/>
      <c r="C8" s="214"/>
      <c r="D8" s="214"/>
      <c r="F8" s="335" t="str">
        <f>"2."&amp;mergeValue(A8)</f>
        <v>2.1</v>
      </c>
      <c r="G8" s="417" t="s">
        <v>495</v>
      </c>
      <c r="H8" s="317" t="str">
        <f>IF('Перечень тарифов'!R21="","наименование отсутствует",""&amp;'Перечень тарифов'!R21&amp;"")</f>
        <v>наименование отсутствует</v>
      </c>
      <c r="I8" s="196" t="s">
        <v>592</v>
      </c>
      <c r="J8" s="334"/>
      <c r="K8" s="214"/>
      <c r="L8" s="214"/>
      <c r="M8" s="214"/>
      <c r="N8" s="214"/>
      <c r="O8" s="214"/>
      <c r="P8" s="214"/>
      <c r="Q8" s="214"/>
      <c r="R8" s="214"/>
      <c r="S8" s="214"/>
      <c r="T8" s="214"/>
    </row>
    <row r="9" spans="1:20" s="190" customFormat="1" ht="22.5">
      <c r="A9" s="1205"/>
      <c r="B9" s="214"/>
      <c r="C9" s="214"/>
      <c r="D9" s="214"/>
      <c r="F9" s="335" t="str">
        <f>"3."&amp;mergeValue(A9)</f>
        <v>3.1</v>
      </c>
      <c r="G9" s="417" t="s">
        <v>496</v>
      </c>
      <c r="H9" s="317" t="str">
        <f>IF('Перечень тарифов'!F21="","наименование отсутствует",""&amp;'Перечень тарифов'!F21&amp;"")</f>
        <v>Передача. Тепловая энергия</v>
      </c>
      <c r="I9" s="196" t="s">
        <v>590</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5"/>
      <c r="B11" s="1205">
        <v>1</v>
      </c>
      <c r="C11" s="441"/>
      <c r="D11" s="441"/>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05"/>
      <c r="B12" s="1205"/>
      <c r="C12" s="1205">
        <v>1</v>
      </c>
      <c r="D12" s="441"/>
      <c r="F12" s="335" t="str">
        <f>"4."&amp;mergeValue(A12)&amp;"."&amp;mergeValue(B12)&amp;"."&amp;mergeValue(C12)</f>
        <v>4.1.1.1</v>
      </c>
      <c r="G12" s="341" t="s">
        <v>498</v>
      </c>
      <c r="H12" s="317" t="str">
        <f>IF(Территории!H13="","",""&amp;Территории!H13&amp;"")</f>
        <v>Город Казань</v>
      </c>
      <c r="I12" s="196" t="s">
        <v>501</v>
      </c>
      <c r="J12" s="334"/>
      <c r="K12" s="214"/>
      <c r="L12" s="214"/>
      <c r="M12" s="214"/>
      <c r="N12" s="214"/>
      <c r="O12" s="214"/>
      <c r="P12" s="214"/>
      <c r="Q12" s="214"/>
      <c r="R12" s="214"/>
      <c r="S12" s="214"/>
      <c r="T12" s="214"/>
    </row>
    <row r="13" spans="1:20" s="190" customFormat="1" ht="56.25">
      <c r="A13" s="1205"/>
      <c r="B13" s="1205"/>
      <c r="C13" s="1205"/>
      <c r="D13" s="441">
        <v>1</v>
      </c>
      <c r="F13" s="335" t="str">
        <f>"4."&amp;mergeValue(A13)&amp;"."&amp;mergeValue(B13)&amp;"."&amp;mergeValue(C13)&amp;"."&amp;mergeValue(D13)</f>
        <v>4.1.1.1.1</v>
      </c>
      <c r="G13" s="420" t="s">
        <v>499</v>
      </c>
      <c r="H13" s="317" t="str">
        <f>IF(Территории!R14="","",""&amp;Территории!R14&amp;"")</f>
        <v>Город Казань (92701000)</v>
      </c>
      <c r="I13" s="1106" t="s">
        <v>593</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0" t="s">
        <v>595</v>
      </c>
      <c r="H15" s="1200"/>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bd56c6a-d8bc-4f61-9816-a092fc4ce1a9}">
  <sheetPr codeName="List11">
    <tabColor rgb="FFEAEBEE"/>
    <pageSetUpPr fitToPage="1"/>
  </sheetPr>
  <dimension ref="A1:P21"/>
  <sheetViews>
    <sheetView showGridLines="0" workbookViewId="0" topLeftCell="C4">
      <selection pane="topLeft" activeCell="A1" sqref="A1"/>
    </sheetView>
  </sheetViews>
  <sheetFormatPr defaultColWidth="10.5736607142857" defaultRowHeight="14.25"/>
  <cols>
    <col min="1" max="1" width="9.14285714285714" style="96" hidden="1" customWidth="1"/>
    <col min="2" max="2" width="9.14285714285714" style="186" hidden="1" customWidth="1"/>
    <col min="3" max="3" width="3.71428571428571" style="87" customWidth="1"/>
    <col min="4" max="4" width="6.28571428571429" style="36" customWidth="1"/>
    <col min="5" max="6" width="64.1428571428571" style="36" customWidth="1"/>
    <col min="7" max="7" width="115.714285714286" style="36" customWidth="1"/>
    <col min="8" max="8" width="10.5714285714286" style="36"/>
    <col min="9" max="10" width="10.5714285714286" style="212"/>
    <col min="11" max="16384" width="10.5714285714286" style="36"/>
  </cols>
  <sheetData>
    <row r="1" spans="13:16" ht="14.25" hidden="1">
      <c r="M1" s="412"/>
      <c r="N1" s="412"/>
      <c r="P1" s="412"/>
    </row>
    <row r="2" ht="14.25" hidden="1"/>
    <row r="3" ht="14.25" hidden="1"/>
    <row r="4" spans="3:7" ht="3" customHeight="1">
      <c r="C4" s="86"/>
      <c r="D4" s="37"/>
      <c r="E4" s="37"/>
      <c r="F4" s="38"/>
      <c r="G4" s="38"/>
    </row>
    <row r="5" spans="3:7" ht="22.5">
      <c r="C5" s="86"/>
      <c r="D5" s="1221" t="s">
        <v>732</v>
      </c>
      <c r="E5" s="1221"/>
      <c r="F5" s="1221"/>
      <c r="G5" s="438"/>
    </row>
    <row r="6" spans="3:7" ht="3" customHeight="1">
      <c r="C6" s="86"/>
      <c r="D6" s="37"/>
      <c r="E6" s="84"/>
      <c r="F6" s="83"/>
      <c r="G6" s="286"/>
    </row>
    <row r="7" spans="3:7" ht="14.25">
      <c r="C7" s="86"/>
      <c r="D7" s="1234" t="s">
        <v>454</v>
      </c>
      <c r="E7" s="1234"/>
      <c r="F7" s="1234"/>
      <c r="G7" s="1277" t="s">
        <v>455</v>
      </c>
    </row>
    <row r="8" spans="3:7" ht="14.25">
      <c r="C8" s="86"/>
      <c r="D8" s="103" t="s">
        <v>92</v>
      </c>
      <c r="E8" s="113" t="s">
        <v>457</v>
      </c>
      <c r="F8" s="113" t="s">
        <v>456</v>
      </c>
      <c r="G8" s="1277"/>
    </row>
    <row r="9" spans="3:7" ht="12" customHeight="1">
      <c r="C9" s="86"/>
      <c r="D9" s="42" t="s">
        <v>93</v>
      </c>
      <c r="E9" s="42" t="s">
        <v>49</v>
      </c>
      <c r="F9" s="42" t="s">
        <v>50</v>
      </c>
      <c r="G9" s="42" t="s">
        <v>51</v>
      </c>
    </row>
    <row r="10" spans="1:7" ht="22.5">
      <c r="A10" s="285"/>
      <c r="C10" s="86"/>
      <c r="D10" s="187">
        <v>1</v>
      </c>
      <c r="E10" s="294" t="s">
        <v>694</v>
      </c>
      <c r="F10" s="295" t="s">
        <v>458</v>
      </c>
      <c r="G10" s="196"/>
    </row>
    <row r="11" spans="1:7" ht="14.25">
      <c r="A11" s="285"/>
      <c r="C11" s="86"/>
      <c r="D11" s="187" t="s">
        <v>295</v>
      </c>
      <c r="E11" s="287" t="s">
        <v>695</v>
      </c>
      <c r="F11" s="295" t="s">
        <v>458</v>
      </c>
      <c r="G11" s="196"/>
    </row>
    <row r="12" spans="1:7" ht="21" customHeight="1">
      <c r="A12" s="285"/>
      <c r="C12" s="86"/>
      <c r="D12" s="187" t="s">
        <v>8</v>
      </c>
      <c r="E12" s="289"/>
      <c r="F12" s="314"/>
      <c r="G12" s="1224" t="s">
        <v>599</v>
      </c>
    </row>
    <row r="13" spans="1:7" ht="15" customHeight="1">
      <c r="A13" s="285"/>
      <c r="C13" s="86"/>
      <c r="D13" s="114"/>
      <c r="E13" s="301" t="s">
        <v>328</v>
      </c>
      <c r="F13" s="298"/>
      <c r="G13" s="1226"/>
    </row>
    <row r="14" spans="1:7" ht="14.25">
      <c r="A14" s="285"/>
      <c r="C14" s="86"/>
      <c r="D14" s="187" t="s">
        <v>329</v>
      </c>
      <c r="E14" s="287" t="s">
        <v>696</v>
      </c>
      <c r="F14" s="295" t="s">
        <v>458</v>
      </c>
      <c r="G14" s="790"/>
    </row>
    <row r="15" spans="1:7" ht="42.95" customHeight="1">
      <c r="A15" s="285"/>
      <c r="C15" s="86"/>
      <c r="D15" s="187" t="s">
        <v>443</v>
      </c>
      <c r="E15" s="1119"/>
      <c r="F15" s="1120"/>
      <c r="G15" s="1224" t="s">
        <v>697</v>
      </c>
    </row>
    <row r="16" spans="1:10" s="800" customFormat="1" ht="15" customHeight="1">
      <c r="A16" s="804"/>
      <c r="B16" s="186"/>
      <c r="C16" s="687"/>
      <c r="D16" s="825"/>
      <c r="E16" s="828" t="s">
        <v>328</v>
      </c>
      <c r="F16" s="791"/>
      <c r="G16" s="1226"/>
      <c r="I16" s="830"/>
      <c r="J16" s="830"/>
    </row>
    <row r="17" spans="1:10" s="800" customFormat="1" ht="14.25">
      <c r="A17" s="804"/>
      <c r="B17" s="186"/>
      <c r="C17" s="687"/>
      <c r="D17" s="187" t="s">
        <v>735</v>
      </c>
      <c r="E17" s="783" t="s">
        <v>737</v>
      </c>
      <c r="F17" s="295" t="s">
        <v>458</v>
      </c>
      <c r="G17" s="790"/>
      <c r="I17" s="830"/>
      <c r="J17" s="830"/>
    </row>
    <row r="18" spans="1:10" s="800" customFormat="1" ht="18.75" hidden="1">
      <c r="A18" s="804"/>
      <c r="B18" s="186"/>
      <c r="C18" s="687"/>
      <c r="D18" s="786" t="s">
        <v>736</v>
      </c>
      <c r="E18" s="785"/>
      <c r="F18" s="784"/>
      <c r="G18" s="799"/>
      <c r="H18" s="787"/>
      <c r="I18" s="830"/>
      <c r="J18" s="830"/>
    </row>
    <row r="19" spans="1:7" ht="15" customHeight="1">
      <c r="A19" s="285"/>
      <c r="C19" s="86"/>
      <c r="D19" s="114"/>
      <c r="E19" s="828" t="s">
        <v>328</v>
      </c>
      <c r="F19" s="791"/>
      <c r="G19" s="792"/>
    </row>
    <row r="20" ht="3" customHeight="1"/>
    <row r="21" spans="4:16" ht="14.25">
      <c r="D21" s="789" t="s">
        <v>733</v>
      </c>
      <c r="E21" s="788" t="s">
        <v>734</v>
      </c>
      <c r="F21" s="726"/>
      <c r="G21" s="726"/>
      <c r="H21" s="726"/>
      <c r="I21" s="726"/>
      <c r="J21" s="726"/>
      <c r="K21" s="726"/>
      <c r="L21" s="726"/>
      <c r="M21" s="726"/>
      <c r="N21" s="726"/>
      <c r="O21" s="726"/>
      <c r="P21" s="726"/>
    </row>
  </sheetData>
  <sheetProtection password="FA9C" sheet="1" objects="1" scenarios="1" formatColumns="0" formatRows="0"/>
  <mergeCells count="5">
    <mergeCell ref="G15:G16"/>
    <mergeCell ref="D7:F7"/>
    <mergeCell ref="G7:G8"/>
    <mergeCell ref="G12:G13"/>
    <mergeCell ref="D5:F5"/>
  </mergeCells>
  <dataValidations count="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F12 F15:F16">
      <formula1>900</formula1>
    </dataValidation>
    <dataValidation type="textLength" operator="lessThanOrEqual" allowBlank="1" showInputMessage="1" showErrorMessage="1" errorTitle="Ошибка" error="Допускается ввод не более 900 символов!" sqref="E12 G12 E15 G18 G15">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8be4ecd-d82b-4639-83b8-257754854f96}">
  <sheetPr codeName="List12">
    <tabColor rgb="FFEAEBEE"/>
  </sheetPr>
  <dimension ref="A4:L34"/>
  <sheetViews>
    <sheetView showGridLines="0" workbookViewId="0" topLeftCell="C4">
      <selection pane="topLeft" activeCell="A1" sqref="A1"/>
    </sheetView>
  </sheetViews>
  <sheetFormatPr defaultColWidth="10.5736607142857" defaultRowHeight="14.25"/>
  <cols>
    <col min="1" max="1" width="9.14285714285714" style="96" hidden="1" customWidth="1"/>
    <col min="2" max="2" width="9.14285714285714" style="186" hidden="1" customWidth="1"/>
    <col min="3" max="3" width="3.71428571428571" style="87" customWidth="1"/>
    <col min="4" max="4" width="6.28571428571429" style="36" customWidth="1"/>
    <col min="5" max="5" width="63.4285714285714" style="36" customWidth="1"/>
    <col min="6" max="6" width="1.71428571428571" style="36" hidden="1" customWidth="1"/>
    <col min="7" max="8" width="35.7142857142857" style="36" customWidth="1"/>
    <col min="9" max="9" width="91.5714285714286" style="36" customWidth="1"/>
    <col min="10" max="10" width="10.5714285714286" style="36"/>
    <col min="11" max="12" width="10.5714285714286" style="212"/>
    <col min="13" max="16384" width="10.5714285714286" style="36"/>
  </cols>
  <sheetData>
    <row r="1" ht="14.25" hidden="1"/>
    <row r="2" ht="14.25" hidden="1"/>
    <row r="3" ht="14.25" hidden="1"/>
    <row r="4" spans="3:9" ht="3" customHeight="1">
      <c r="C4" s="86"/>
      <c r="D4" s="37"/>
      <c r="E4" s="37"/>
      <c r="F4" s="37"/>
      <c r="G4" s="37"/>
      <c r="H4" s="38"/>
      <c r="I4" s="38"/>
    </row>
    <row r="5" spans="3:9" ht="26.1" customHeight="1">
      <c r="C5" s="86"/>
      <c r="D5" s="1221" t="s">
        <v>698</v>
      </c>
      <c r="E5" s="1221"/>
      <c r="F5" s="1221"/>
      <c r="G5" s="1221"/>
      <c r="H5" s="1221"/>
      <c r="I5" s="336"/>
    </row>
    <row r="6" spans="3:9" ht="3" customHeight="1">
      <c r="C6" s="86"/>
      <c r="D6" s="37"/>
      <c r="E6" s="84"/>
      <c r="F6" s="84"/>
      <c r="G6" s="84"/>
      <c r="H6" s="83"/>
      <c r="I6" s="286"/>
    </row>
    <row r="7" spans="3:9" ht="21" customHeight="1">
      <c r="C7" s="86"/>
      <c r="D7" s="1234" t="s">
        <v>454</v>
      </c>
      <c r="E7" s="1234"/>
      <c r="F7" s="1234"/>
      <c r="G7" s="1234"/>
      <c r="H7" s="1234"/>
      <c r="I7" s="1277" t="s">
        <v>455</v>
      </c>
    </row>
    <row r="8" spans="3:9" ht="21" customHeight="1">
      <c r="C8" s="86"/>
      <c r="D8" s="103" t="s">
        <v>92</v>
      </c>
      <c r="E8" s="113" t="s">
        <v>457</v>
      </c>
      <c r="F8" s="113"/>
      <c r="G8" s="113" t="s">
        <v>442</v>
      </c>
      <c r="H8" s="113" t="s">
        <v>456</v>
      </c>
      <c r="I8" s="1277"/>
    </row>
    <row r="9" spans="3:9" ht="12" customHeight="1">
      <c r="C9" s="86"/>
      <c r="D9" s="42" t="s">
        <v>93</v>
      </c>
      <c r="E9" s="42" t="s">
        <v>49</v>
      </c>
      <c r="F9" s="42"/>
      <c r="G9" s="42" t="s">
        <v>50</v>
      </c>
      <c r="H9" s="42" t="s">
        <v>51</v>
      </c>
      <c r="I9" s="42" t="s">
        <v>68</v>
      </c>
    </row>
    <row r="10" spans="1:9" ht="14.25">
      <c r="A10" s="285"/>
      <c r="C10" s="86"/>
      <c r="D10" s="187">
        <v>1</v>
      </c>
      <c r="E10" s="1280" t="s">
        <v>459</v>
      </c>
      <c r="F10" s="1280"/>
      <c r="G10" s="1280"/>
      <c r="H10" s="1280"/>
      <c r="I10" s="307"/>
    </row>
    <row r="11" spans="1:9" ht="2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699</v>
      </c>
    </row>
    <row r="13" spans="1:9" ht="22.5">
      <c r="A13" s="285"/>
      <c r="B13" s="186">
        <v>3</v>
      </c>
      <c r="C13" s="86"/>
      <c r="D13" s="187">
        <v>2</v>
      </c>
      <c r="E13" s="352" t="s">
        <v>700</v>
      </c>
      <c r="F13" s="295"/>
      <c r="G13" s="295" t="s">
        <v>458</v>
      </c>
      <c r="H13" s="314"/>
      <c r="I13" s="416" t="s">
        <v>463</v>
      </c>
    </row>
    <row r="14" spans="1:9" ht="39" customHeight="1">
      <c r="A14" s="285"/>
      <c r="C14" s="86"/>
      <c r="D14" s="187">
        <v>3</v>
      </c>
      <c r="E14" s="1278" t="s">
        <v>701</v>
      </c>
      <c r="F14" s="1278"/>
      <c r="G14" s="1278"/>
      <c r="H14" s="1278"/>
      <c r="I14" s="413"/>
    </row>
    <row r="15" spans="1:9" ht="20.1" customHeight="1">
      <c r="A15" s="285"/>
      <c r="C15" s="86"/>
      <c r="D15" s="187" t="s">
        <v>444</v>
      </c>
      <c r="E15" s="296"/>
      <c r="F15" s="295"/>
      <c r="G15" s="295" t="s">
        <v>458</v>
      </c>
      <c r="H15" s="314"/>
      <c r="I15" s="1224" t="s">
        <v>702</v>
      </c>
    </row>
    <row r="16" spans="1:9" ht="15" customHeight="1">
      <c r="A16" s="285"/>
      <c r="C16" s="86"/>
      <c r="D16" s="114"/>
      <c r="E16" s="300" t="s">
        <v>328</v>
      </c>
      <c r="F16" s="301"/>
      <c r="G16" s="301"/>
      <c r="H16" s="298"/>
      <c r="I16" s="1226"/>
    </row>
    <row r="17" spans="1:9" ht="69" customHeight="1">
      <c r="A17" s="285"/>
      <c r="B17" s="186">
        <v>3</v>
      </c>
      <c r="C17" s="86"/>
      <c r="D17" s="187">
        <v>4</v>
      </c>
      <c r="E17" s="1278" t="s">
        <v>703</v>
      </c>
      <c r="F17" s="1278"/>
      <c r="G17" s="1278"/>
      <c r="H17" s="1278"/>
      <c r="I17" s="413"/>
    </row>
    <row r="18" spans="1:9" ht="20.1" customHeight="1">
      <c r="A18" s="285"/>
      <c r="C18" s="86"/>
      <c r="D18" s="187" t="s">
        <v>445</v>
      </c>
      <c r="E18" s="302" t="s">
        <v>464</v>
      </c>
      <c r="F18" s="295"/>
      <c r="G18" s="414"/>
      <c r="H18" s="295" t="s">
        <v>458</v>
      </c>
      <c r="I18" s="1224" t="s">
        <v>482</v>
      </c>
    </row>
    <row r="19" spans="1:9" ht="15" customHeight="1">
      <c r="A19" s="285"/>
      <c r="C19" s="86"/>
      <c r="D19" s="114"/>
      <c r="E19" s="300" t="s">
        <v>328</v>
      </c>
      <c r="F19" s="301"/>
      <c r="G19" s="301"/>
      <c r="H19" s="298"/>
      <c r="I19" s="1226"/>
    </row>
    <row r="20" spans="1:9" ht="30" customHeight="1">
      <c r="A20" s="285"/>
      <c r="B20" s="186">
        <v>3</v>
      </c>
      <c r="C20" s="86"/>
      <c r="D20" s="187">
        <v>5</v>
      </c>
      <c r="E20" s="1278" t="s">
        <v>704</v>
      </c>
      <c r="F20" s="1278"/>
      <c r="G20" s="1278"/>
      <c r="H20" s="1278"/>
      <c r="I20" s="413"/>
    </row>
    <row r="21" spans="1:9" ht="26.1" customHeight="1">
      <c r="A21" s="285"/>
      <c r="C21" s="86"/>
      <c r="D21" s="187" t="s">
        <v>446</v>
      </c>
      <c r="E21" s="1279" t="s">
        <v>705</v>
      </c>
      <c r="F21" s="1279"/>
      <c r="G21" s="1279"/>
      <c r="H21" s="1279"/>
      <c r="I21" s="413"/>
    </row>
    <row r="22" spans="1:9" ht="32.1" customHeight="1">
      <c r="A22" s="285"/>
      <c r="C22" s="86"/>
      <c r="D22" s="187" t="s">
        <v>447</v>
      </c>
      <c r="E22" s="303" t="s">
        <v>465</v>
      </c>
      <c r="F22" s="295"/>
      <c r="G22" s="414"/>
      <c r="H22" s="295" t="s">
        <v>458</v>
      </c>
      <c r="I22" s="1224" t="s">
        <v>706</v>
      </c>
    </row>
    <row r="23" spans="1:9" ht="15" customHeight="1">
      <c r="A23" s="285"/>
      <c r="C23" s="86"/>
      <c r="D23" s="114"/>
      <c r="E23" s="301" t="s">
        <v>328</v>
      </c>
      <c r="F23" s="297"/>
      <c r="G23" s="297"/>
      <c r="H23" s="298"/>
      <c r="I23" s="1226"/>
    </row>
    <row r="24" spans="1:9" ht="14.25" customHeight="1">
      <c r="A24" s="285"/>
      <c r="C24" s="86"/>
      <c r="D24" s="187" t="s">
        <v>448</v>
      </c>
      <c r="E24" s="1279" t="s">
        <v>707</v>
      </c>
      <c r="F24" s="1279"/>
      <c r="G24" s="1279"/>
      <c r="H24" s="1279"/>
      <c r="I24" s="413"/>
    </row>
    <row r="25" spans="1:9" ht="54.95" customHeight="1">
      <c r="A25" s="285"/>
      <c r="C25" s="86"/>
      <c r="D25" s="187" t="s">
        <v>449</v>
      </c>
      <c r="E25" s="303" t="s">
        <v>467</v>
      </c>
      <c r="F25" s="295"/>
      <c r="G25" s="414"/>
      <c r="H25" s="295" t="s">
        <v>458</v>
      </c>
      <c r="I25" s="1206" t="s">
        <v>600</v>
      </c>
    </row>
    <row r="26" spans="1:9" ht="15" customHeight="1">
      <c r="A26" s="285"/>
      <c r="C26" s="86"/>
      <c r="D26" s="114"/>
      <c r="E26" s="301" t="s">
        <v>328</v>
      </c>
      <c r="F26" s="297"/>
      <c r="G26" s="297"/>
      <c r="H26" s="298"/>
      <c r="I26" s="1206"/>
    </row>
    <row r="27" spans="1:9" ht="26.1" customHeight="1">
      <c r="A27" s="285"/>
      <c r="C27" s="86"/>
      <c r="D27" s="187" t="s">
        <v>450</v>
      </c>
      <c r="E27" s="1279" t="s">
        <v>708</v>
      </c>
      <c r="F27" s="1279"/>
      <c r="G27" s="1279"/>
      <c r="H27" s="1279"/>
      <c r="I27" s="413"/>
    </row>
    <row r="28" spans="1:12" ht="32.1" customHeight="1">
      <c r="A28" s="285"/>
      <c r="C28" s="86"/>
      <c r="D28" s="187" t="s">
        <v>451</v>
      </c>
      <c r="E28" s="303" t="s">
        <v>466</v>
      </c>
      <c r="F28" s="295"/>
      <c r="G28" s="306"/>
      <c r="H28" s="295" t="s">
        <v>458</v>
      </c>
      <c r="I28" s="1224" t="s">
        <v>709</v>
      </c>
      <c r="L28" s="212" t="s">
        <v>577</v>
      </c>
    </row>
    <row r="29" spans="1:9" ht="15" customHeight="1">
      <c r="A29" s="285"/>
      <c r="C29" s="86"/>
      <c r="D29" s="114"/>
      <c r="E29" s="301" t="s">
        <v>328</v>
      </c>
      <c r="F29" s="297"/>
      <c r="G29" s="297"/>
      <c r="H29" s="298"/>
      <c r="I29" s="1226"/>
    </row>
    <row r="30" spans="1:9" ht="49.5" customHeight="1">
      <c r="A30" s="285"/>
      <c r="B30" s="186">
        <v>3</v>
      </c>
      <c r="C30" s="86"/>
      <c r="D30" s="187" t="s">
        <v>69</v>
      </c>
      <c r="E30" s="1278" t="s">
        <v>711</v>
      </c>
      <c r="F30" s="1278"/>
      <c r="G30" s="1278"/>
      <c r="H30" s="1278"/>
      <c r="I30" s="413"/>
    </row>
    <row r="31" spans="1:9" ht="20.1" customHeight="1">
      <c r="A31" s="285"/>
      <c r="C31" s="86"/>
      <c r="D31" s="187" t="s">
        <v>452</v>
      </c>
      <c r="E31" s="296"/>
      <c r="F31" s="295"/>
      <c r="G31" s="295" t="s">
        <v>458</v>
      </c>
      <c r="H31" s="314"/>
      <c r="I31" s="1224" t="s">
        <v>481</v>
      </c>
    </row>
    <row r="32" spans="1:9" ht="15" customHeight="1">
      <c r="A32" s="285"/>
      <c r="C32" s="86"/>
      <c r="D32" s="114"/>
      <c r="E32" s="300" t="s">
        <v>328</v>
      </c>
      <c r="F32" s="297"/>
      <c r="G32" s="297"/>
      <c r="H32" s="298"/>
      <c r="I32" s="1226"/>
    </row>
    <row r="33" spans="1:12" s="174" customFormat="1" ht="3" customHeight="1">
      <c r="A33" s="285"/>
      <c r="K33" s="290"/>
      <c r="L33" s="290"/>
    </row>
    <row r="34" spans="4:9" ht="24.75" customHeight="1">
      <c r="D34" s="299">
        <v>1</v>
      </c>
      <c r="E34" s="1200" t="s">
        <v>710</v>
      </c>
      <c r="F34" s="1200"/>
      <c r="G34" s="1200"/>
      <c r="H34" s="1200"/>
      <c r="I34" s="1200"/>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E12 I12:I13 G22 I25 E28 E15 G18 E22 G25 E18 I31 E25 E31 I28 G12 I18 I15 I22">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H12:H13 H31 H15">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paperSize="1" r:id="rId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cc3e6ae-4da3-42c8-82b6-a294d7d3a017}">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8" hidden="1" customWidth="1"/>
    <col min="2" max="2" width="9.14285714285714" style="129" hidden="1" customWidth="1"/>
    <col min="3" max="3" width="3.71428571428571" style="130" customWidth="1"/>
    <col min="4" max="4" width="7" style="131" customWidth="1"/>
    <col min="5" max="5" width="11.2857142857143" style="131" customWidth="1"/>
    <col min="6" max="6" width="41" style="131" customWidth="1"/>
    <col min="7" max="7" width="18" style="131" customWidth="1"/>
    <col min="8" max="8" width="13.1428571428571" style="131" customWidth="1"/>
    <col min="9" max="9" width="11.4285714285714" style="131" customWidth="1"/>
    <col min="10" max="10" width="42.1428571428571" style="131" customWidth="1"/>
    <col min="11" max="11" width="115.714285714286" style="131" customWidth="1"/>
    <col min="12" max="12" width="3.71428571428571" style="131" customWidth="1"/>
    <col min="13" max="16384" width="9.14285714285714" style="131"/>
  </cols>
  <sheetData>
    <row r="1" ht="14.25" hidden="1"/>
    <row r="2" ht="14.25" hidden="1"/>
    <row r="3" ht="14.25" hidden="1"/>
    <row r="4" ht="3" customHeight="1"/>
    <row r="5" spans="1:11" s="36" customFormat="1" ht="22.5">
      <c r="A5" s="125"/>
      <c r="C5" s="47"/>
      <c r="D5" s="1281" t="s">
        <v>479</v>
      </c>
      <c r="E5" s="1281"/>
      <c r="F5" s="1281"/>
      <c r="G5" s="1281"/>
      <c r="H5" s="1281"/>
      <c r="I5" s="1281"/>
      <c r="J5" s="1281"/>
      <c r="K5" s="437"/>
    </row>
    <row r="6" spans="4:11" ht="3" customHeight="1" hidden="1">
      <c r="D6" s="132"/>
      <c r="E6" s="132"/>
      <c r="G6" s="132"/>
      <c r="H6" s="132"/>
      <c r="I6" s="132"/>
      <c r="J6" s="132"/>
      <c r="K6" s="132"/>
    </row>
    <row r="7" spans="2:12" s="128" customFormat="1" ht="3" customHeight="1">
      <c r="B7" s="129"/>
      <c r="C7" s="130"/>
      <c r="D7" s="133"/>
      <c r="E7" s="133"/>
      <c r="G7" s="133"/>
      <c r="H7" s="133"/>
      <c r="I7" s="133"/>
      <c r="J7" s="133"/>
      <c r="K7" s="133"/>
      <c r="L7" s="134"/>
    </row>
    <row r="8" spans="4:11" ht="14.25">
      <c r="D8" s="1283" t="s">
        <v>454</v>
      </c>
      <c r="E8" s="1283"/>
      <c r="F8" s="1283"/>
      <c r="G8" s="1283"/>
      <c r="H8" s="1283"/>
      <c r="I8" s="1283"/>
      <c r="J8" s="1283"/>
      <c r="K8" s="1283" t="s">
        <v>455</v>
      </c>
    </row>
    <row r="9" spans="4:11" ht="14.25">
      <c r="D9" s="1283" t="s">
        <v>92</v>
      </c>
      <c r="E9" s="1283" t="s">
        <v>483</v>
      </c>
      <c r="F9" s="1283"/>
      <c r="G9" s="1283" t="s">
        <v>484</v>
      </c>
      <c r="H9" s="1283"/>
      <c r="I9" s="1283"/>
      <c r="J9" s="1283"/>
      <c r="K9" s="1283"/>
    </row>
    <row r="10" spans="4:11" ht="22.5">
      <c r="D10" s="1283"/>
      <c r="E10" s="137" t="s">
        <v>485</v>
      </c>
      <c r="F10" s="137" t="s">
        <v>400</v>
      </c>
      <c r="G10" s="137" t="s">
        <v>400</v>
      </c>
      <c r="H10" s="137" t="s">
        <v>485</v>
      </c>
      <c r="I10" s="137" t="s">
        <v>486</v>
      </c>
      <c r="J10" s="137" t="s">
        <v>456</v>
      </c>
      <c r="K10" s="1283"/>
    </row>
    <row r="11" spans="4:11"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24" t="s">
        <v>487</v>
      </c>
      <c r="M12" s="453" t="str">
        <f>IF(ISERROR(INDEX(kind_of_nameforms,MATCH(E12,kind_of_forms,0),1)),"",INDEX(kind_of_nameforms,MATCH(E12,kind_of_forms,0),1))</f>
        <v/>
      </c>
      <c r="N12" s="454"/>
    </row>
    <row r="13" spans="1:11" ht="15" customHeight="1">
      <c r="A13" s="131"/>
      <c r="B13" s="131"/>
      <c r="C13" s="131"/>
      <c r="D13" s="114"/>
      <c r="E13" s="140" t="s">
        <v>5</v>
      </c>
      <c r="F13" s="139"/>
      <c r="G13" s="139"/>
      <c r="H13" s="139"/>
      <c r="I13" s="139"/>
      <c r="J13" s="316"/>
      <c r="K13" s="1226"/>
    </row>
    <row r="14" spans="1:3" ht="3" customHeight="1">
      <c r="A14" s="131"/>
      <c r="B14" s="131"/>
      <c r="C14" s="131"/>
    </row>
    <row r="15" spans="5:10" ht="27.75" customHeight="1">
      <c r="E15" s="1282" t="s">
        <v>596</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94daede-1376-4fe5-aa0f-ce7d15381a64}">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9"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50"/>
      <c r="D6" s="14"/>
      <c r="E6" s="14"/>
    </row>
    <row r="7" spans="3:6" ht="22.5">
      <c r="C7" s="50"/>
      <c r="D7" s="1154" t="s">
        <v>314</v>
      </c>
      <c r="E7" s="1156"/>
      <c r="F7" s="439"/>
    </row>
    <row r="8" spans="3:5" ht="3" customHeight="1">
      <c r="C8" s="50"/>
      <c r="D8" s="14"/>
      <c r="E8" s="14"/>
    </row>
    <row r="9" spans="3:5" ht="15.95" customHeight="1">
      <c r="C9" s="50"/>
      <c r="D9" s="103" t="s">
        <v>92</v>
      </c>
      <c r="E9" s="427" t="s">
        <v>313</v>
      </c>
    </row>
    <row r="10" spans="3:5" ht="12" customHeight="1">
      <c r="C10" s="50"/>
      <c r="D10" s="42" t="s">
        <v>93</v>
      </c>
      <c r="E10" s="42" t="s">
        <v>49</v>
      </c>
    </row>
    <row r="11" spans="3:5" ht="11.25" customHeight="1" hidden="1">
      <c r="C11" s="50"/>
      <c r="D11" s="194">
        <v>0</v>
      </c>
      <c r="E11" s="428"/>
    </row>
    <row r="12" spans="3:5" ht="15" customHeight="1">
      <c r="C12" s="167"/>
      <c r="D12" s="123">
        <v>1</v>
      </c>
      <c r="E12" s="1074"/>
    </row>
    <row r="13" spans="3:5" ht="12" customHeight="1">
      <c r="C13" s="50"/>
      <c r="D13" s="429"/>
      <c r="E13" s="430" t="s">
        <v>177</v>
      </c>
    </row>
    <row r="14"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984a74a-3908-41f0-8d66-87ea1a6943f6}">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015" hidden="1" customWidth="1"/>
    <col min="2" max="4" width="3.71428571428571" style="1009" hidden="1" customWidth="1"/>
    <col min="5" max="5" width="3.71428571428571" style="810" customWidth="1"/>
    <col min="6" max="6" width="9.71428571428571" style="1062" customWidth="1"/>
    <col min="7" max="7" width="37.7142857142857" style="1062" customWidth="1"/>
    <col min="8" max="8" width="66.8571428571429" style="1062" customWidth="1"/>
    <col min="9" max="9" width="115.714285714286" style="1062" customWidth="1"/>
    <col min="10" max="11" width="10.5714285714286" style="1009"/>
    <col min="12" max="12" width="11.1428571428571" style="1009" customWidth="1"/>
    <col min="13" max="20" width="10.5714285714286" style="1009"/>
    <col min="21" max="16384" width="10.5714285714286" style="1062"/>
  </cols>
  <sheetData>
    <row r="1" spans="1:1" ht="3" customHeight="1">
      <c r="A1" s="1015" t="s">
        <v>210</v>
      </c>
    </row>
    <row r="2" spans="6:9" ht="22.5">
      <c r="F2" s="1201" t="s">
        <v>492</v>
      </c>
      <c r="G2" s="1202"/>
      <c r="H2" s="1203"/>
      <c r="I2" s="807"/>
    </row>
    <row r="3" ht="3" customHeight="1"/>
    <row r="4" spans="1:20" s="1008" customFormat="1" ht="11.25">
      <c r="A4" s="1014"/>
      <c r="B4" s="1014"/>
      <c r="C4" s="1014"/>
      <c r="D4" s="1014"/>
      <c r="F4" s="1159" t="s">
        <v>454</v>
      </c>
      <c r="G4" s="1159"/>
      <c r="H4" s="1159"/>
      <c r="I4" s="1204"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1" t="s">
        <v>457</v>
      </c>
      <c r="H5" s="1113"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493</v>
      </c>
      <c r="H7" s="1107" t="str">
        <f>IF(dateCh="","",dateCh)</f>
        <v>26.12.2018</v>
      </c>
      <c r="I7" s="817" t="s">
        <v>494</v>
      </c>
      <c r="J7" s="616"/>
      <c r="K7" s="1014"/>
      <c r="L7" s="1014"/>
      <c r="M7" s="1014"/>
      <c r="N7" s="1014"/>
      <c r="O7" s="1014"/>
      <c r="P7" s="1014"/>
      <c r="Q7" s="1014"/>
      <c r="R7" s="1014"/>
      <c r="S7" s="1014"/>
      <c r="T7" s="1014"/>
    </row>
    <row r="8" spans="1:20" s="1008" customFormat="1" ht="45">
      <c r="A8" s="1205">
        <v>1</v>
      </c>
      <c r="B8" s="1014"/>
      <c r="C8" s="1014"/>
      <c r="D8" s="1014"/>
      <c r="F8" s="1030" t="str">
        <f>"2."&amp;mergeValue(A8)</f>
        <v>2.1</v>
      </c>
      <c r="G8" s="816" t="s">
        <v>495</v>
      </c>
      <c r="H8" s="1107" t="str">
        <f>IF('Перечень тарифов'!R21="","наименование отсутствует",""&amp;'Перечень тарифов'!R21&amp;"")</f>
        <v>наименование отсутствует</v>
      </c>
      <c r="I8" s="817" t="s">
        <v>592</v>
      </c>
      <c r="J8" s="616"/>
      <c r="K8" s="1014"/>
      <c r="L8" s="1014"/>
      <c r="M8" s="1014"/>
      <c r="N8" s="1014"/>
      <c r="O8" s="1014"/>
      <c r="P8" s="1014"/>
      <c r="Q8" s="1014"/>
      <c r="R8" s="1014"/>
      <c r="S8" s="1014"/>
      <c r="T8" s="1014"/>
    </row>
    <row r="9" spans="1:20" s="1008" customFormat="1" ht="22.5">
      <c r="A9" s="1205"/>
      <c r="B9" s="1014"/>
      <c r="C9" s="1014"/>
      <c r="D9" s="1014"/>
      <c r="F9" s="1030" t="str">
        <f>"3."&amp;mergeValue(A9)</f>
        <v>3.1</v>
      </c>
      <c r="G9" s="816" t="s">
        <v>496</v>
      </c>
      <c r="H9" s="1107" t="str">
        <f>IF('Перечень тарифов'!F21="","наименование отсутствует",""&amp;'Перечень тарифов'!F21&amp;"")</f>
        <v>Передача. Тепловая энергия</v>
      </c>
      <c r="I9" s="817" t="s">
        <v>590</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497</v>
      </c>
      <c r="H10" s="1113" t="s">
        <v>458</v>
      </c>
      <c r="I10" s="817"/>
      <c r="J10" s="616"/>
      <c r="K10" s="1014"/>
      <c r="L10" s="1014"/>
      <c r="M10" s="1014"/>
      <c r="N10" s="1014"/>
      <c r="O10" s="1014"/>
      <c r="P10" s="1014"/>
      <c r="Q10" s="1014"/>
      <c r="R10" s="1014"/>
      <c r="S10" s="1014"/>
      <c r="T10" s="1014"/>
    </row>
    <row r="11" spans="1:20" s="1008" customFormat="1" ht="18.75">
      <c r="A11" s="1205"/>
      <c r="B11" s="1205">
        <v>1</v>
      </c>
      <c r="C11" s="1105"/>
      <c r="D11" s="1105"/>
      <c r="F11" s="1030" t="str">
        <f>"4."&amp;mergeValue(A11)&amp;"."&amp;mergeValue(B11)</f>
        <v>4.1.1</v>
      </c>
      <c r="G11" s="831" t="s">
        <v>594</v>
      </c>
      <c r="H11" s="1107" t="str">
        <f>IF(region_name="","",region_name)</f>
        <v>Республика Татарстан</v>
      </c>
      <c r="I11" s="817" t="s">
        <v>500</v>
      </c>
      <c r="J11" s="616"/>
      <c r="K11" s="1014"/>
      <c r="L11" s="1014"/>
      <c r="M11" s="1014"/>
      <c r="N11" s="1014"/>
      <c r="O11" s="1014"/>
      <c r="P11" s="1014"/>
      <c r="Q11" s="1014"/>
      <c r="R11" s="1014"/>
      <c r="S11" s="1014"/>
      <c r="T11" s="1014"/>
    </row>
    <row r="12" spans="1:20" s="1008" customFormat="1" ht="22.5">
      <c r="A12" s="1205"/>
      <c r="B12" s="1205"/>
      <c r="C12" s="1205">
        <v>1</v>
      </c>
      <c r="D12" s="1105"/>
      <c r="F12" s="1030" t="str">
        <f>"4."&amp;mergeValue(A12)&amp;"."&amp;mergeValue(B12)&amp;"."&amp;mergeValue(C12)</f>
        <v>4.1.1.1</v>
      </c>
      <c r="G12" s="818" t="s">
        <v>498</v>
      </c>
      <c r="H12" s="1107" t="str">
        <f>IF(Территории!H13="","",""&amp;Территории!H13&amp;"")</f>
        <v>Город Казань</v>
      </c>
      <c r="I12" s="817" t="s">
        <v>501</v>
      </c>
      <c r="J12" s="616"/>
      <c r="K12" s="1014"/>
      <c r="L12" s="1014"/>
      <c r="M12" s="1014"/>
      <c r="N12" s="1014"/>
      <c r="O12" s="1014"/>
      <c r="P12" s="1014"/>
      <c r="Q12" s="1014"/>
      <c r="R12" s="1014"/>
      <c r="S12" s="1014"/>
      <c r="T12" s="1014"/>
    </row>
    <row r="13" spans="1:20" s="1008" customFormat="1" ht="56.25">
      <c r="A13" s="1205"/>
      <c r="B13" s="1205"/>
      <c r="C13" s="1205"/>
      <c r="D13" s="1105">
        <v>1</v>
      </c>
      <c r="F13" s="1030" t="str">
        <f>"4."&amp;mergeValue(A13)&amp;"."&amp;mergeValue(B13)&amp;"."&amp;mergeValue(C13)&amp;"."&amp;mergeValue(D13)</f>
        <v>4.1.1.1.1</v>
      </c>
      <c r="G13" s="819" t="s">
        <v>499</v>
      </c>
      <c r="H13" s="1107" t="str">
        <f>IF(Территории!R14="","",""&amp;Территории!R14&amp;"")</f>
        <v>Город Казань (92701000)</v>
      </c>
      <c r="I13" s="1106" t="s">
        <v>593</v>
      </c>
      <c r="J13" s="616"/>
      <c r="K13" s="1014"/>
      <c r="L13" s="1014"/>
      <c r="M13" s="1014"/>
      <c r="N13" s="1014"/>
      <c r="O13" s="1014"/>
      <c r="P13" s="1014"/>
      <c r="Q13" s="1014"/>
      <c r="R13" s="1014"/>
      <c r="S13" s="1014"/>
      <c r="T13" s="1014"/>
    </row>
    <row r="14" spans="1:20" s="773" customFormat="1" ht="3" customHeight="1">
      <c r="A14" s="774"/>
      <c r="B14" s="774"/>
      <c r="C14" s="774"/>
      <c r="D14" s="774"/>
      <c r="F14" s="823"/>
      <c r="G14" s="418"/>
      <c r="H14" s="419"/>
      <c r="I14" s="984"/>
      <c r="J14" s="774"/>
      <c r="K14" s="774"/>
      <c r="L14" s="774"/>
      <c r="M14" s="774"/>
      <c r="N14" s="774"/>
      <c r="O14" s="774"/>
      <c r="P14" s="774"/>
      <c r="Q14" s="774"/>
      <c r="R14" s="774"/>
      <c r="S14" s="774"/>
      <c r="T14" s="774"/>
    </row>
    <row r="15" spans="1:20" s="773" customFormat="1" ht="15" customHeight="1">
      <c r="A15" s="774"/>
      <c r="B15" s="774"/>
      <c r="C15" s="774"/>
      <c r="D15" s="774"/>
      <c r="F15" s="823"/>
      <c r="G15" s="1200" t="s">
        <v>595</v>
      </c>
      <c r="H15" s="1200"/>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8c266aa-ece1-4b3d-92ec-cdb7ab2cdc17}">
  <sheetPr codeName="ListComm">
    <tabColor rgb="FFCCCCFF"/>
    <pageSetUpPr fitToPage="1"/>
  </sheetPr>
  <dimension ref="C1:L12"/>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9" customWidth="1"/>
    <col min="4" max="4" width="6.28571428571429" style="13" customWidth="1"/>
    <col min="5" max="5" width="94.8571428571429" style="13" customWidth="1"/>
    <col min="6" max="16384" width="9.14285714285714" style="13"/>
  </cols>
  <sheetData>
    <row r="1" spans="12:12" ht="14.25" hidden="1">
      <c r="L1" s="431"/>
    </row>
    <row r="2" ht="14.25" hidden="1"/>
    <row r="3" ht="14.25" hidden="1"/>
    <row r="4" ht="14.25" hidden="1"/>
    <row r="5" ht="14.25" hidden="1"/>
    <row r="6" spans="3:5" ht="3" customHeight="1">
      <c r="C6" s="50"/>
      <c r="D6" s="14"/>
      <c r="E6" s="14"/>
    </row>
    <row r="7" spans="3:6" ht="22.5">
      <c r="C7" s="50"/>
      <c r="D7" s="1281" t="s">
        <v>55</v>
      </c>
      <c r="E7" s="1281"/>
      <c r="F7" s="439"/>
    </row>
    <row r="8" spans="3:5" ht="3" customHeight="1">
      <c r="C8" s="50"/>
      <c r="D8" s="14"/>
      <c r="E8" s="14"/>
    </row>
    <row r="9" spans="3:5" ht="15.95" customHeight="1">
      <c r="C9" s="50"/>
      <c r="D9" s="103" t="s">
        <v>92</v>
      </c>
      <c r="E9" s="113" t="s">
        <v>176</v>
      </c>
    </row>
    <row r="10" spans="3:5" ht="12" customHeight="1">
      <c r="C10" s="50"/>
      <c r="D10" s="42" t="s">
        <v>93</v>
      </c>
      <c r="E10" s="42" t="s">
        <v>49</v>
      </c>
    </row>
    <row r="11" spans="3:5" ht="15" customHeight="1" hidden="1">
      <c r="C11" s="50"/>
      <c r="D11" s="123">
        <v>0</v>
      </c>
      <c r="E11" s="193"/>
    </row>
    <row r="12" spans="3:5" ht="14.25">
      <c r="C12" s="50"/>
      <c r="D12" s="114"/>
      <c r="E12" s="112" t="s">
        <v>177</v>
      </c>
    </row>
  </sheetData>
  <sheetProtection password="FA9C"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orientation="portrait" paperSize="9"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39b6413-5e12-41e7-80ad-871b533231b7}">
  <sheetPr codeName="ListCheck">
    <tabColor indexed="31"/>
  </sheetPr>
  <dimension ref="B2:E4"/>
  <sheetViews>
    <sheetView showGridLines="0" workbookViewId="0" topLeftCell="A1">
      <selection pane="topLeft" activeCell="A1" sqref="A1"/>
    </sheetView>
  </sheetViews>
  <sheetFormatPr defaultColWidth="9.14285714285714" defaultRowHeight="11.25"/>
  <cols>
    <col min="1" max="1" width="1.71428571428571" style="46" customWidth="1"/>
    <col min="2" max="2" width="34.5714285714286" style="46" customWidth="1"/>
    <col min="3" max="3" width="85.5714285714286" style="46" customWidth="1"/>
    <col min="4" max="4" width="17.7142857142857" style="46" customWidth="1"/>
    <col min="5" max="16384" width="9.14285714285714" style="46"/>
  </cols>
  <sheetData>
    <row r="1" ht="3" customHeight="1"/>
    <row r="2" spans="2:5" ht="22.5">
      <c r="B2" s="1285" t="s">
        <v>56</v>
      </c>
      <c r="C2" s="1285"/>
      <c r="D2" s="1285"/>
      <c r="E2" s="440"/>
    </row>
    <row r="3" ht="3" customHeight="1"/>
    <row r="4" spans="2:4" ht="21.75" customHeight="1" thickBot="1">
      <c r="B4" s="1125" t="s">
        <v>1</v>
      </c>
      <c r="C4" s="1125" t="s">
        <v>91</v>
      </c>
      <c r="D4" s="1125" t="s">
        <v>72</v>
      </c>
    </row>
    <row r="5" ht="12" thickTop="1"/>
  </sheetData>
  <sheetProtection password="FA9C" sheet="1" objects="1" scenarios="1" formatColumns="0" formatRows="0" autoFilter="0"/>
  <autoFilter ref="B4:D4"/>
  <mergeCells count="1">
    <mergeCell ref="B2:D2"/>
  </mergeCell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60a483d-bb8d-4cbc-9f73-584354189c6b}">
  <sheetPr codeName="TSH_et_union_hor">
    <tabColor indexed="47"/>
  </sheetPr>
  <dimension ref="A2:CE346"/>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5" customFormat="1" ht="17.1" customHeight="1">
      <c r="A2" s="35" t="s">
        <v>175</v>
      </c>
    </row>
    <row r="4" spans="3:5" s="13" customFormat="1" ht="17.1" customHeight="1">
      <c r="C4" s="48"/>
      <c r="D4" s="123"/>
      <c r="E4" s="124"/>
    </row>
    <row r="7" spans="1:1" s="35" customFormat="1" ht="17.1" customHeight="1">
      <c r="A7" s="35" t="s">
        <v>0</v>
      </c>
    </row>
    <row r="8" spans="7:13" ht="17.1" customHeight="1">
      <c r="G8" s="95"/>
      <c r="H8" s="95"/>
      <c r="I8" s="95"/>
      <c r="M8" s="43"/>
    </row>
    <row r="9" spans="1:23" s="102" customFormat="1" ht="17.1" customHeight="1">
      <c r="A9" s="205"/>
      <c r="C9" s="159"/>
      <c r="D9" s="1181">
        <v>1</v>
      </c>
      <c r="E9" s="1319"/>
      <c r="F9" s="1321"/>
      <c r="G9" s="1309" t="s">
        <v>85</v>
      </c>
      <c r="H9" s="1181"/>
      <c r="I9" s="1181">
        <v>1</v>
      </c>
      <c r="J9" s="1315"/>
      <c r="K9" s="1214" t="s">
        <v>85</v>
      </c>
      <c r="L9" s="1196"/>
      <c r="M9" s="1196" t="s">
        <v>93</v>
      </c>
      <c r="N9" s="1318"/>
      <c r="O9" s="1214" t="s">
        <v>85</v>
      </c>
      <c r="P9" s="1196"/>
      <c r="Q9" s="1196" t="s">
        <v>93</v>
      </c>
      <c r="R9" s="1313"/>
      <c r="S9" s="1214" t="s">
        <v>85</v>
      </c>
      <c r="T9" s="1088"/>
      <c r="U9" s="1088" t="s">
        <v>93</v>
      </c>
      <c r="V9" s="1112"/>
      <c r="W9" s="308"/>
    </row>
    <row r="10" spans="1:23" s="740" customFormat="1" ht="17.1" customHeight="1">
      <c r="A10" s="205"/>
      <c r="C10" s="159"/>
      <c r="D10" s="1181"/>
      <c r="E10" s="1319"/>
      <c r="F10" s="1321"/>
      <c r="G10" s="1309"/>
      <c r="H10" s="1181"/>
      <c r="I10" s="1181"/>
      <c r="J10" s="1315"/>
      <c r="K10" s="1214"/>
      <c r="L10" s="1196"/>
      <c r="M10" s="1196"/>
      <c r="N10" s="1318"/>
      <c r="O10" s="1214"/>
      <c r="P10" s="1196"/>
      <c r="Q10" s="1196"/>
      <c r="R10" s="1313"/>
      <c r="S10" s="1214"/>
      <c r="T10" s="1090"/>
      <c r="U10" s="745"/>
      <c r="V10" s="746" t="s">
        <v>718</v>
      </c>
      <c r="W10" s="747"/>
    </row>
    <row r="11" spans="1:23" s="102" customFormat="1" ht="17.1" customHeight="1">
      <c r="A11" s="205"/>
      <c r="C11" s="159"/>
      <c r="D11" s="1182"/>
      <c r="E11" s="1320"/>
      <c r="F11" s="1322"/>
      <c r="G11" s="1182"/>
      <c r="H11" s="1182"/>
      <c r="I11" s="1182"/>
      <c r="J11" s="1316"/>
      <c r="K11" s="1182"/>
      <c r="L11" s="1182"/>
      <c r="M11" s="1182"/>
      <c r="N11" s="1313"/>
      <c r="O11" s="1182"/>
      <c r="P11" s="1089"/>
      <c r="Q11" s="745"/>
      <c r="R11" s="746" t="s">
        <v>717</v>
      </c>
      <c r="S11" s="742"/>
      <c r="T11" s="742"/>
      <c r="U11" s="742"/>
      <c r="V11" s="742"/>
      <c r="W11" s="747"/>
    </row>
    <row r="12" spans="1:23" s="102" customFormat="1" ht="17.1" customHeight="1">
      <c r="A12" s="205"/>
      <c r="C12" s="159"/>
      <c r="D12" s="1182"/>
      <c r="E12" s="1320"/>
      <c r="F12" s="1322"/>
      <c r="G12" s="1182"/>
      <c r="H12" s="1182"/>
      <c r="I12" s="1182"/>
      <c r="J12" s="1316"/>
      <c r="K12" s="1182"/>
      <c r="L12" s="745"/>
      <c r="M12" s="746"/>
      <c r="N12" s="746" t="s">
        <v>412</v>
      </c>
      <c r="O12" s="746"/>
      <c r="P12" s="746"/>
      <c r="Q12" s="746"/>
      <c r="R12" s="746"/>
      <c r="S12" s="742"/>
      <c r="T12" s="742"/>
      <c r="U12" s="742"/>
      <c r="V12" s="742"/>
      <c r="W12" s="747"/>
    </row>
    <row r="13" spans="1:23" s="102" customFormat="1" ht="17.25" customHeight="1">
      <c r="A13" s="205"/>
      <c r="C13" s="159"/>
      <c r="D13" s="1182"/>
      <c r="E13" s="1320"/>
      <c r="F13" s="1322"/>
      <c r="G13" s="1182"/>
      <c r="H13" s="745"/>
      <c r="I13" s="746"/>
      <c r="J13" s="746"/>
      <c r="K13" s="746"/>
      <c r="L13" s="746"/>
      <c r="M13" s="746"/>
      <c r="N13" s="746"/>
      <c r="O13" s="746"/>
      <c r="P13" s="746"/>
      <c r="Q13" s="746"/>
      <c r="R13" s="746"/>
      <c r="S13" s="742"/>
      <c r="T13" s="742"/>
      <c r="U13" s="742"/>
      <c r="V13" s="742"/>
      <c r="W13" s="747"/>
    </row>
    <row r="14" spans="1:1" ht="17.1" customHeight="1">
      <c r="A14" s="206"/>
    </row>
    <row r="15" spans="1:23" ht="16.5" customHeight="1">
      <c r="A15" s="205"/>
      <c r="B15" s="102"/>
      <c r="C15" s="159"/>
      <c r="D15" s="1314"/>
      <c r="E15" s="1323"/>
      <c r="F15" s="1308"/>
      <c r="G15" s="1310"/>
      <c r="H15" s="1181"/>
      <c r="I15" s="1181">
        <v>1</v>
      </c>
      <c r="J15" s="1315"/>
      <c r="K15" s="1214" t="s">
        <v>85</v>
      </c>
      <c r="L15" s="1196"/>
      <c r="M15" s="1196" t="s">
        <v>93</v>
      </c>
      <c r="N15" s="1318"/>
      <c r="O15" s="1214" t="s">
        <v>85</v>
      </c>
      <c r="P15" s="1196"/>
      <c r="Q15" s="1196" t="s">
        <v>93</v>
      </c>
      <c r="R15" s="1313"/>
      <c r="S15" s="1214" t="s">
        <v>85</v>
      </c>
      <c r="T15" s="1088"/>
      <c r="U15" s="1088" t="s">
        <v>93</v>
      </c>
      <c r="V15" s="1112"/>
      <c r="W15" s="308"/>
    </row>
    <row r="16" spans="1:23" s="743" customFormat="1" ht="16.5" customHeight="1">
      <c r="A16" s="749"/>
      <c r="B16" s="744"/>
      <c r="C16" s="748"/>
      <c r="D16" s="1314"/>
      <c r="E16" s="1323"/>
      <c r="F16" s="1308"/>
      <c r="G16" s="1310"/>
      <c r="H16" s="1181"/>
      <c r="I16" s="1181"/>
      <c r="J16" s="1315"/>
      <c r="K16" s="1214"/>
      <c r="L16" s="1196"/>
      <c r="M16" s="1196"/>
      <c r="N16" s="1318"/>
      <c r="O16" s="1214"/>
      <c r="P16" s="1196"/>
      <c r="Q16" s="1196"/>
      <c r="R16" s="1313"/>
      <c r="S16" s="1214"/>
      <c r="T16" s="1090"/>
      <c r="U16" s="745"/>
      <c r="V16" s="746" t="s">
        <v>718</v>
      </c>
      <c r="W16" s="747"/>
    </row>
    <row r="17" spans="1:23" ht="17.1" customHeight="1">
      <c r="A17" s="205"/>
      <c r="B17" s="102"/>
      <c r="C17" s="159"/>
      <c r="D17" s="1314"/>
      <c r="E17" s="1323"/>
      <c r="F17" s="1308"/>
      <c r="G17" s="1310"/>
      <c r="H17" s="1181"/>
      <c r="I17" s="1181"/>
      <c r="J17" s="1316"/>
      <c r="K17" s="1214"/>
      <c r="L17" s="1196"/>
      <c r="M17" s="1196"/>
      <c r="N17" s="1313"/>
      <c r="O17" s="1214"/>
      <c r="P17" s="1089"/>
      <c r="Q17" s="745"/>
      <c r="R17" s="746" t="s">
        <v>717</v>
      </c>
      <c r="S17" s="742"/>
      <c r="T17" s="742"/>
      <c r="U17" s="742"/>
      <c r="V17" s="742"/>
      <c r="W17" s="747"/>
    </row>
    <row r="18" spans="1:23" ht="17.1" customHeight="1">
      <c r="A18" s="205"/>
      <c r="B18" s="102"/>
      <c r="C18" s="159"/>
      <c r="D18" s="1314"/>
      <c r="E18" s="1323"/>
      <c r="F18" s="1308"/>
      <c r="G18" s="1310"/>
      <c r="H18" s="1181"/>
      <c r="I18" s="1181"/>
      <c r="J18" s="1316"/>
      <c r="K18" s="1214"/>
      <c r="L18" s="745"/>
      <c r="M18" s="746"/>
      <c r="N18" s="746" t="s">
        <v>412</v>
      </c>
      <c r="O18" s="746"/>
      <c r="P18" s="746"/>
      <c r="Q18" s="746"/>
      <c r="R18" s="746"/>
      <c r="S18" s="742"/>
      <c r="T18" s="742"/>
      <c r="U18" s="742"/>
      <c r="V18" s="742"/>
      <c r="W18" s="747"/>
    </row>
    <row r="19" spans="1:23" ht="17.1" customHeight="1">
      <c r="A19" s="205"/>
      <c r="B19" s="102"/>
      <c r="C19" s="159"/>
      <c r="D19" s="1314"/>
      <c r="E19" s="1323"/>
      <c r="F19" s="1308"/>
      <c r="G19" s="1310"/>
      <c r="H19" s="745"/>
      <c r="I19" s="746"/>
      <c r="J19" s="746"/>
      <c r="K19" s="746"/>
      <c r="L19" s="746"/>
      <c r="M19" s="746"/>
      <c r="N19" s="746"/>
      <c r="O19" s="746"/>
      <c r="P19" s="746"/>
      <c r="Q19" s="746"/>
      <c r="R19" s="746"/>
      <c r="S19" s="742"/>
      <c r="T19" s="742"/>
      <c r="U19" s="742"/>
      <c r="V19" s="742"/>
      <c r="W19" s="747"/>
    </row>
    <row r="20" spans="1:1" ht="17.1" customHeight="1">
      <c r="A20" s="206"/>
    </row>
    <row r="21" spans="1:3" s="35" customFormat="1" ht="17.1" customHeight="1">
      <c r="A21" s="35" t="s">
        <v>13</v>
      </c>
      <c r="C21" s="35" t="s">
        <v>93</v>
      </c>
    </row>
    <row r="27" spans="15:23" ht="17.1" customHeight="1">
      <c r="O27" s="1317" t="s">
        <v>298</v>
      </c>
      <c r="P27" s="1317"/>
      <c r="Q27" s="1317"/>
      <c r="R27" s="1261" t="s">
        <v>270</v>
      </c>
      <c r="S27" s="1261"/>
      <c r="T27" s="1261"/>
      <c r="U27" s="1234" t="s">
        <v>341</v>
      </c>
      <c r="W27" s="1311"/>
    </row>
    <row r="28" spans="15:23" ht="17.1" customHeight="1">
      <c r="O28" s="1262" t="s">
        <v>607</v>
      </c>
      <c r="P28" s="1262" t="s">
        <v>271</v>
      </c>
      <c r="Q28" s="1262"/>
      <c r="R28" s="1261"/>
      <c r="S28" s="1261"/>
      <c r="T28" s="1261"/>
      <c r="U28" s="1234"/>
      <c r="W28" s="1311"/>
    </row>
    <row r="29" spans="15:23" ht="37.5" customHeight="1">
      <c r="O29" s="1262"/>
      <c r="P29" s="104" t="s">
        <v>608</v>
      </c>
      <c r="Q29" s="104" t="s">
        <v>6</v>
      </c>
      <c r="R29" s="105" t="s">
        <v>274</v>
      </c>
      <c r="S29" s="1258" t="s">
        <v>273</v>
      </c>
      <c r="T29" s="1258"/>
      <c r="U29" s="1234"/>
      <c r="W29" s="1311"/>
    </row>
    <row r="30" spans="7:36" ht="17.1" customHeight="1">
      <c r="G30" s="157"/>
      <c r="H30" s="157"/>
      <c r="I30" s="157"/>
      <c r="J30" s="157"/>
      <c r="K30" s="157"/>
      <c r="L30" s="122"/>
      <c r="M30" s="433" t="s">
        <v>183</v>
      </c>
      <c r="N30" s="434"/>
      <c r="O30" s="1312"/>
      <c r="P30" s="1312"/>
      <c r="Q30" s="1312"/>
      <c r="R30" s="1312"/>
      <c r="S30" s="1312"/>
      <c r="T30" s="1312"/>
      <c r="U30" s="1312"/>
      <c r="V30" s="122"/>
      <c r="W30" s="122"/>
      <c r="X30" s="204"/>
      <c r="Y30" s="204"/>
      <c r="Z30" s="204"/>
      <c r="AA30" s="204"/>
      <c r="AB30" s="204"/>
      <c r="AC30" s="204"/>
      <c r="AD30" s="204"/>
      <c r="AE30" s="204"/>
      <c r="AF30" s="204"/>
      <c r="AG30" s="204"/>
      <c r="AH30" s="204"/>
      <c r="AI30" s="204"/>
      <c r="AJ30" s="204"/>
    </row>
    <row r="31" spans="1:36" s="524" customFormat="1" ht="22.5">
      <c r="A31" s="1207">
        <v>1</v>
      </c>
      <c r="B31" s="848"/>
      <c r="C31" s="848"/>
      <c r="D31" s="848"/>
      <c r="E31" s="849"/>
      <c r="F31" s="850"/>
      <c r="G31" s="850"/>
      <c r="H31" s="850"/>
      <c r="I31" s="851"/>
      <c r="J31" s="846"/>
      <c r="K31" s="853"/>
      <c r="L31" s="594">
        <f>mergeValue(A31)</f>
        <v>1</v>
      </c>
      <c r="M31" s="642" t="s">
        <v>20</v>
      </c>
      <c r="N31" s="647"/>
      <c r="O31" s="1286"/>
      <c r="P31" s="1287"/>
      <c r="Q31" s="1287"/>
      <c r="R31" s="1287"/>
      <c r="S31" s="1287"/>
      <c r="T31" s="1287"/>
      <c r="U31" s="1287"/>
      <c r="V31" s="1288"/>
      <c r="W31" s="631" t="s">
        <v>477</v>
      </c>
      <c r="X31" s="586"/>
      <c r="Y31" s="590"/>
      <c r="Z31" s="590" t="str">
        <f t="shared" si="0" ref="Z31:Z44">IF(M31="","",M31)</f>
        <v>Наименование тарифа</v>
      </c>
      <c r="AA31" s="590"/>
      <c r="AB31" s="590"/>
      <c r="AC31" s="590"/>
      <c r="AD31" s="586"/>
      <c r="AE31" s="586"/>
      <c r="AF31" s="586"/>
      <c r="AG31" s="586"/>
      <c r="AH31" s="586"/>
      <c r="AI31" s="586"/>
      <c r="AJ31" s="586"/>
    </row>
    <row r="32" spans="1:36" s="524" customFormat="1" ht="22.5">
      <c r="A32" s="1207"/>
      <c r="B32" s="1207">
        <v>1</v>
      </c>
      <c r="C32" s="848"/>
      <c r="D32" s="848"/>
      <c r="E32" s="850"/>
      <c r="F32" s="850"/>
      <c r="G32" s="850"/>
      <c r="H32" s="850"/>
      <c r="I32" s="845"/>
      <c r="J32" s="844"/>
      <c r="K32" s="847"/>
      <c r="L32" s="594" t="str">
        <f>mergeValue(A32)&amp;"."&amp;mergeValue(B32)</f>
        <v>1.1</v>
      </c>
      <c r="M32" s="547" t="s">
        <v>16</v>
      </c>
      <c r="N32" s="647"/>
      <c r="O32" s="1286"/>
      <c r="P32" s="1287"/>
      <c r="Q32" s="1287"/>
      <c r="R32" s="1287"/>
      <c r="S32" s="1287"/>
      <c r="T32" s="1287"/>
      <c r="U32" s="1287"/>
      <c r="V32" s="1288"/>
      <c r="W32" s="631" t="s">
        <v>478</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7"/>
      <c r="B33" s="1207"/>
      <c r="C33" s="1207">
        <v>1</v>
      </c>
      <c r="D33" s="848"/>
      <c r="E33" s="850"/>
      <c r="F33" s="850"/>
      <c r="G33" s="850"/>
      <c r="H33" s="850"/>
      <c r="I33" s="852"/>
      <c r="J33" s="844"/>
      <c r="K33" s="847"/>
      <c r="L33" s="594" t="str">
        <f>mergeValue(A33)&amp;"."&amp;mergeValue(B33)&amp;"."&amp;mergeValue(C33)</f>
        <v>1.1.1</v>
      </c>
      <c r="M33" s="548" t="s">
        <v>7</v>
      </c>
      <c r="N33" s="647"/>
      <c r="O33" s="1286"/>
      <c r="P33" s="1287"/>
      <c r="Q33" s="1287"/>
      <c r="R33" s="1287"/>
      <c r="S33" s="1287"/>
      <c r="T33" s="1287"/>
      <c r="U33" s="1287"/>
      <c r="V33" s="1288"/>
      <c r="W33" s="631" t="s">
        <v>635</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7"/>
      <c r="B34" s="1207"/>
      <c r="C34" s="1207"/>
      <c r="D34" s="1207">
        <v>1</v>
      </c>
      <c r="E34" s="850"/>
      <c r="F34" s="850"/>
      <c r="G34" s="850"/>
      <c r="H34" s="850"/>
      <c r="I34" s="852"/>
      <c r="J34" s="844"/>
      <c r="K34" s="847"/>
      <c r="L34" s="594" t="str">
        <f>mergeValue(A34)&amp;"."&amp;mergeValue(B34)&amp;"."&amp;mergeValue(C34)&amp;"."&amp;mergeValue(D34)</f>
        <v>1.1.1.1</v>
      </c>
      <c r="M34" s="549" t="s">
        <v>22</v>
      </c>
      <c r="N34" s="647"/>
      <c r="O34" s="1286"/>
      <c r="P34" s="1287"/>
      <c r="Q34" s="1287"/>
      <c r="R34" s="1287"/>
      <c r="S34" s="1287"/>
      <c r="T34" s="1287"/>
      <c r="U34" s="1287"/>
      <c r="V34" s="1288"/>
      <c r="W34" s="631" t="s">
        <v>636</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7"/>
      <c r="B35" s="1207"/>
      <c r="C35" s="1207"/>
      <c r="D35" s="1207"/>
      <c r="E35" s="1207">
        <v>1</v>
      </c>
      <c r="F35" s="850"/>
      <c r="G35" s="850"/>
      <c r="H35" s="848">
        <v>1</v>
      </c>
      <c r="I35" s="1207">
        <v>1</v>
      </c>
      <c r="J35" s="850"/>
      <c r="K35" s="855"/>
      <c r="L35" s="594" t="str">
        <f>mergeValue(A35)&amp;"."&amp;mergeValue(B35)&amp;"."&amp;mergeValue(C35)&amp;"."&amp;mergeValue(D35)&amp;"."&amp;mergeValue(E35)</f>
        <v>1.1.1.1.1</v>
      </c>
      <c r="M35" s="555" t="s">
        <v>9</v>
      </c>
      <c r="N35" s="647"/>
      <c r="O35" s="1210"/>
      <c r="P35" s="1211"/>
      <c r="Q35" s="1211"/>
      <c r="R35" s="1211"/>
      <c r="S35" s="1211"/>
      <c r="T35" s="1211"/>
      <c r="U35" s="1211"/>
      <c r="V35" s="1212"/>
      <c r="W35" s="631" t="s">
        <v>640</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7"/>
      <c r="B36" s="1207"/>
      <c r="C36" s="1207"/>
      <c r="D36" s="1207"/>
      <c r="E36" s="1207"/>
      <c r="F36" s="1207">
        <v>1</v>
      </c>
      <c r="G36" s="848"/>
      <c r="H36" s="848"/>
      <c r="I36" s="1207"/>
      <c r="J36" s="1207">
        <v>1</v>
      </c>
      <c r="K36" s="856"/>
      <c r="L36" s="594" t="str">
        <f>mergeValue(A36)&amp;"."&amp;mergeValue(B36)&amp;"."&amp;mergeValue(C36)&amp;"."&amp;mergeValue(D36)&amp;"."&amp;mergeValue(E36)&amp;"."&amp;mergeValue(F36)</f>
        <v>1.1.1.1.1.1</v>
      </c>
      <c r="M36" s="556" t="s">
        <v>10</v>
      </c>
      <c r="N36" s="647"/>
      <c r="O36" s="1210"/>
      <c r="P36" s="1211"/>
      <c r="Q36" s="1211"/>
      <c r="R36" s="1211"/>
      <c r="S36" s="1211"/>
      <c r="T36" s="1211"/>
      <c r="U36" s="1211"/>
      <c r="V36" s="1212"/>
      <c r="W36" s="631" t="s">
        <v>638</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7"/>
      <c r="B37" s="1207"/>
      <c r="C37" s="1207"/>
      <c r="D37" s="1207"/>
      <c r="E37" s="1207"/>
      <c r="F37" s="1207"/>
      <c r="G37" s="848">
        <v>1</v>
      </c>
      <c r="H37" s="848"/>
      <c r="I37" s="1207"/>
      <c r="J37" s="1207"/>
      <c r="K37" s="856">
        <v>1</v>
      </c>
      <c r="L37" s="594" t="str">
        <f>mergeValue(A37)&amp;"."&amp;mergeValue(B37)&amp;"."&amp;mergeValue(C37)&amp;"."&amp;mergeValue(D37)&amp;"."&amp;mergeValue(E37)&amp;"."&amp;mergeValue(F37)&amp;"."&amp;mergeValue(G37)</f>
        <v>1.1.1.1.1.1.1</v>
      </c>
      <c r="M37" s="1070"/>
      <c r="N37" s="647"/>
      <c r="O37" s="563"/>
      <c r="P37" s="563"/>
      <c r="Q37" s="1095"/>
      <c r="R37" s="1213"/>
      <c r="S37" s="1214" t="s">
        <v>84</v>
      </c>
      <c r="T37" s="1213"/>
      <c r="U37" s="1214" t="s">
        <v>84</v>
      </c>
      <c r="V37" s="563"/>
      <c r="W37" s="1206" t="s">
        <v>657</v>
      </c>
      <c r="X37" s="586" t="str">
        <f>strCheckDate(O38:V38)</f>
        <v/>
      </c>
      <c r="Y37" s="590"/>
      <c r="Z37" s="590" t="str">
        <f t="shared" si="0"/>
        <v/>
      </c>
      <c r="AA37" s="590"/>
      <c r="AB37" s="590"/>
      <c r="AC37" s="590"/>
      <c r="AD37" s="586"/>
      <c r="AE37" s="586"/>
      <c r="AF37" s="586"/>
      <c r="AG37" s="586"/>
      <c r="AH37" s="586"/>
      <c r="AI37" s="586"/>
      <c r="AJ37" s="586"/>
    </row>
    <row r="38" spans="1:36" s="524" customFormat="1" ht="14.25" customHeight="1" hidden="1">
      <c r="A38" s="1207"/>
      <c r="B38" s="1207"/>
      <c r="C38" s="1207"/>
      <c r="D38" s="1207"/>
      <c r="E38" s="1207"/>
      <c r="F38" s="1207"/>
      <c r="G38" s="848"/>
      <c r="H38" s="848"/>
      <c r="I38" s="1207"/>
      <c r="J38" s="1207"/>
      <c r="K38" s="856"/>
      <c r="L38" s="601"/>
      <c r="M38" s="647"/>
      <c r="N38" s="647"/>
      <c r="O38" s="563"/>
      <c r="P38" s="563"/>
      <c r="Q38" s="585" t="str">
        <f>R37&amp;"-"&amp;T37</f>
        <v>-</v>
      </c>
      <c r="R38" s="1213"/>
      <c r="S38" s="1214"/>
      <c r="T38" s="1213"/>
      <c r="U38" s="1214"/>
      <c r="V38" s="563"/>
      <c r="W38" s="1206"/>
      <c r="X38" s="586"/>
      <c r="Y38" s="590"/>
      <c r="Z38" s="590" t="str">
        <f t="shared" si="0"/>
        <v/>
      </c>
      <c r="AA38" s="590"/>
      <c r="AB38" s="590"/>
      <c r="AC38" s="590"/>
      <c r="AD38" s="586"/>
      <c r="AE38" s="586"/>
      <c r="AF38" s="586"/>
      <c r="AG38" s="586"/>
      <c r="AH38" s="586"/>
      <c r="AI38" s="586"/>
      <c r="AJ38" s="586"/>
    </row>
    <row r="39" spans="1:36" s="524" customFormat="1" ht="15" customHeight="1">
      <c r="A39" s="1207"/>
      <c r="B39" s="1207"/>
      <c r="C39" s="1207"/>
      <c r="D39" s="1207"/>
      <c r="E39" s="1207"/>
      <c r="F39" s="1207"/>
      <c r="G39" s="850"/>
      <c r="H39" s="848"/>
      <c r="I39" s="1207"/>
      <c r="J39" s="1207"/>
      <c r="K39" s="855"/>
      <c r="L39" s="539"/>
      <c r="M39" s="558" t="s">
        <v>25</v>
      </c>
      <c r="N39" s="565"/>
      <c r="O39" s="565"/>
      <c r="P39" s="565"/>
      <c r="Q39" s="565"/>
      <c r="R39" s="565"/>
      <c r="S39" s="565"/>
      <c r="T39" s="565"/>
      <c r="U39" s="565"/>
      <c r="V39" s="561"/>
      <c r="W39" s="1206"/>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7"/>
      <c r="B40" s="1207"/>
      <c r="C40" s="1207"/>
      <c r="D40" s="1207"/>
      <c r="E40" s="1207"/>
      <c r="F40" s="850"/>
      <c r="G40" s="850"/>
      <c r="H40" s="848"/>
      <c r="I40" s="1207"/>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7"/>
      <c r="B41" s="1207"/>
      <c r="C41" s="1207"/>
      <c r="D41" s="1207"/>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7"/>
      <c r="B42" s="1207"/>
      <c r="C42" s="1207"/>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7"/>
      <c r="B43" s="1207"/>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7"/>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4"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24:36" ht="18.75" customHeight="1">
      <c r="X46" s="204"/>
      <c r="Y46" s="204"/>
      <c r="Z46" s="204"/>
      <c r="AA46" s="204"/>
      <c r="AB46" s="204"/>
      <c r="AC46" s="204"/>
      <c r="AD46" s="204"/>
      <c r="AE46" s="204"/>
      <c r="AF46" s="204"/>
      <c r="AG46" s="204"/>
      <c r="AH46" s="204"/>
      <c r="AI46" s="204"/>
      <c r="AJ46" s="204"/>
    </row>
    <row r="47" spans="1:36" s="35" customFormat="1" ht="17.1" customHeight="1">
      <c r="A47" s="35" t="s">
        <v>13</v>
      </c>
      <c r="C47" s="35" t="s">
        <v>49</v>
      </c>
      <c r="U47" s="158"/>
      <c r="X47" s="217"/>
      <c r="Y47" s="217"/>
      <c r="Z47" s="217"/>
      <c r="AA47" s="217"/>
      <c r="AB47" s="217"/>
      <c r="AC47" s="217"/>
      <c r="AD47" s="217"/>
      <c r="AE47" s="217"/>
      <c r="AF47" s="217"/>
      <c r="AG47" s="217"/>
      <c r="AH47" s="217"/>
      <c r="AI47" s="217"/>
      <c r="AJ47" s="217"/>
    </row>
    <row r="48" spans="12:36" ht="17.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7">
        <v>1</v>
      </c>
      <c r="B49" s="866"/>
      <c r="C49" s="866"/>
      <c r="D49" s="866"/>
      <c r="E49" s="867"/>
      <c r="F49" s="868"/>
      <c r="G49" s="868"/>
      <c r="H49" s="868"/>
      <c r="I49" s="869"/>
      <c r="J49" s="864"/>
      <c r="K49" s="871"/>
      <c r="L49" s="594">
        <f>mergeValue(A49)</f>
        <v>1</v>
      </c>
      <c r="M49" s="642" t="s">
        <v>20</v>
      </c>
      <c r="N49" s="647"/>
      <c r="O49" s="1286"/>
      <c r="P49" s="1287"/>
      <c r="Q49" s="1287"/>
      <c r="R49" s="1287"/>
      <c r="S49" s="1287"/>
      <c r="T49" s="1287"/>
      <c r="U49" s="1287"/>
      <c r="V49" s="1288"/>
      <c r="W49" s="631" t="s">
        <v>477</v>
      </c>
      <c r="X49" s="586"/>
      <c r="Y49" s="590"/>
      <c r="Z49" s="590" t="str">
        <f t="shared" si="1" ref="Z49:Z62">IF(M49="","",M49)</f>
        <v>Наименование тарифа</v>
      </c>
      <c r="AA49" s="590"/>
      <c r="AB49" s="590"/>
      <c r="AC49" s="590"/>
      <c r="AD49" s="586"/>
      <c r="AE49" s="586"/>
      <c r="AF49" s="586"/>
      <c r="AG49" s="586"/>
      <c r="AH49" s="586"/>
      <c r="AI49" s="586"/>
      <c r="AJ49" s="586"/>
    </row>
    <row r="50" spans="1:36" s="524" customFormat="1" ht="22.5">
      <c r="A50" s="1207"/>
      <c r="B50" s="1207">
        <v>1</v>
      </c>
      <c r="C50" s="866"/>
      <c r="D50" s="866"/>
      <c r="E50" s="868"/>
      <c r="F50" s="868"/>
      <c r="G50" s="868"/>
      <c r="H50" s="868"/>
      <c r="I50" s="863"/>
      <c r="J50" s="862"/>
      <c r="K50" s="865"/>
      <c r="L50" s="594" t="str">
        <f>mergeValue(A50)&amp;"."&amp;mergeValue(B50)</f>
        <v>1.1</v>
      </c>
      <c r="M50" s="547" t="s">
        <v>16</v>
      </c>
      <c r="N50" s="647"/>
      <c r="O50" s="1286"/>
      <c r="P50" s="1287"/>
      <c r="Q50" s="1287"/>
      <c r="R50" s="1287"/>
      <c r="S50" s="1287"/>
      <c r="T50" s="1287"/>
      <c r="U50" s="1287"/>
      <c r="V50" s="1288"/>
      <c r="W50" s="631" t="s">
        <v>478</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7"/>
      <c r="B51" s="1207"/>
      <c r="C51" s="1207">
        <v>1</v>
      </c>
      <c r="D51" s="866"/>
      <c r="E51" s="868"/>
      <c r="F51" s="868"/>
      <c r="G51" s="868"/>
      <c r="H51" s="868"/>
      <c r="I51" s="870"/>
      <c r="J51" s="862"/>
      <c r="K51" s="865"/>
      <c r="L51" s="594" t="str">
        <f>mergeValue(A51)&amp;"."&amp;mergeValue(B51)&amp;"."&amp;mergeValue(C51)</f>
        <v>1.1.1</v>
      </c>
      <c r="M51" s="548" t="s">
        <v>7</v>
      </c>
      <c r="N51" s="647"/>
      <c r="O51" s="1286"/>
      <c r="P51" s="1287"/>
      <c r="Q51" s="1287"/>
      <c r="R51" s="1287"/>
      <c r="S51" s="1287"/>
      <c r="T51" s="1287"/>
      <c r="U51" s="1287"/>
      <c r="V51" s="1288"/>
      <c r="W51" s="631" t="s">
        <v>635</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7"/>
      <c r="B52" s="1207"/>
      <c r="C52" s="1207"/>
      <c r="D52" s="1207">
        <v>1</v>
      </c>
      <c r="E52" s="868"/>
      <c r="F52" s="868"/>
      <c r="G52" s="868"/>
      <c r="H52" s="868"/>
      <c r="I52" s="870"/>
      <c r="J52" s="862"/>
      <c r="K52" s="865"/>
      <c r="L52" s="594" t="str">
        <f>mergeValue(A52)&amp;"."&amp;mergeValue(B52)&amp;"."&amp;mergeValue(C52)&amp;"."&amp;mergeValue(D52)</f>
        <v>1.1.1.1</v>
      </c>
      <c r="M52" s="549" t="s">
        <v>22</v>
      </c>
      <c r="N52" s="647"/>
      <c r="O52" s="1286"/>
      <c r="P52" s="1287"/>
      <c r="Q52" s="1287"/>
      <c r="R52" s="1287"/>
      <c r="S52" s="1287"/>
      <c r="T52" s="1287"/>
      <c r="U52" s="1287"/>
      <c r="V52" s="1288"/>
      <c r="W52" s="631" t="s">
        <v>636</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7"/>
      <c r="B53" s="1207"/>
      <c r="C53" s="1207"/>
      <c r="D53" s="1207"/>
      <c r="E53" s="1207">
        <v>1</v>
      </c>
      <c r="F53" s="868"/>
      <c r="G53" s="868"/>
      <c r="H53" s="866">
        <v>1</v>
      </c>
      <c r="I53" s="1207">
        <v>1</v>
      </c>
      <c r="J53" s="868"/>
      <c r="K53" s="873"/>
      <c r="L53" s="594" t="str">
        <f>mergeValue(A53)&amp;"."&amp;mergeValue(B53)&amp;"."&amp;mergeValue(C53)&amp;"."&amp;mergeValue(D53)&amp;"."&amp;mergeValue(E53)</f>
        <v>1.1.1.1.1</v>
      </c>
      <c r="M53" s="555" t="s">
        <v>9</v>
      </c>
      <c r="N53" s="647"/>
      <c r="O53" s="1210"/>
      <c r="P53" s="1211"/>
      <c r="Q53" s="1211"/>
      <c r="R53" s="1211"/>
      <c r="S53" s="1211"/>
      <c r="T53" s="1211"/>
      <c r="U53" s="1211"/>
      <c r="V53" s="1212"/>
      <c r="W53" s="631" t="s">
        <v>640</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7"/>
      <c r="B54" s="1207"/>
      <c r="C54" s="1207"/>
      <c r="D54" s="1207"/>
      <c r="E54" s="1207"/>
      <c r="F54" s="1207">
        <v>1</v>
      </c>
      <c r="G54" s="866"/>
      <c r="H54" s="866"/>
      <c r="I54" s="1207"/>
      <c r="J54" s="1207">
        <v>1</v>
      </c>
      <c r="K54" s="874"/>
      <c r="L54" s="594" t="str">
        <f>mergeValue(A54)&amp;"."&amp;mergeValue(B54)&amp;"."&amp;mergeValue(C54)&amp;"."&amp;mergeValue(D54)&amp;"."&amp;mergeValue(E54)&amp;"."&amp;mergeValue(F54)</f>
        <v>1.1.1.1.1.1</v>
      </c>
      <c r="M54" s="556" t="s">
        <v>10</v>
      </c>
      <c r="N54" s="647"/>
      <c r="O54" s="1210"/>
      <c r="P54" s="1211"/>
      <c r="Q54" s="1211"/>
      <c r="R54" s="1211"/>
      <c r="S54" s="1211"/>
      <c r="T54" s="1211"/>
      <c r="U54" s="1211"/>
      <c r="V54" s="1212"/>
      <c r="W54" s="631" t="s">
        <v>638</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7"/>
      <c r="B55" s="1207"/>
      <c r="C55" s="1207"/>
      <c r="D55" s="1207"/>
      <c r="E55" s="1207"/>
      <c r="F55" s="1207"/>
      <c r="G55" s="866">
        <v>1</v>
      </c>
      <c r="H55" s="866"/>
      <c r="I55" s="1207"/>
      <c r="J55" s="1207"/>
      <c r="K55" s="874">
        <v>1</v>
      </c>
      <c r="L55" s="594" t="str">
        <f>mergeValue(A55)&amp;"."&amp;mergeValue(B55)&amp;"."&amp;mergeValue(C55)&amp;"."&amp;mergeValue(D55)&amp;"."&amp;mergeValue(E55)&amp;"."&amp;mergeValue(F55)&amp;"."&amp;mergeValue(G55)</f>
        <v>1.1.1.1.1.1.1</v>
      </c>
      <c r="M55" s="1070"/>
      <c r="N55" s="647"/>
      <c r="O55" s="563"/>
      <c r="P55" s="563"/>
      <c r="Q55" s="1095"/>
      <c r="R55" s="1213"/>
      <c r="S55" s="1214" t="s">
        <v>84</v>
      </c>
      <c r="T55" s="1213"/>
      <c r="U55" s="1214" t="s">
        <v>84</v>
      </c>
      <c r="V55" s="563"/>
      <c r="W55" s="1206" t="s">
        <v>657</v>
      </c>
      <c r="X55" s="586" t="str">
        <f>strCheckDate(O56:V56)</f>
        <v/>
      </c>
      <c r="Y55" s="590"/>
      <c r="Z55" s="590" t="str">
        <f t="shared" si="1"/>
        <v/>
      </c>
      <c r="AA55" s="590"/>
      <c r="AB55" s="590"/>
      <c r="AC55" s="590"/>
      <c r="AD55" s="586"/>
      <c r="AE55" s="586"/>
      <c r="AF55" s="586"/>
      <c r="AG55" s="586"/>
      <c r="AH55" s="586"/>
      <c r="AI55" s="586"/>
      <c r="AJ55" s="586"/>
    </row>
    <row r="56" spans="1:36" s="524" customFormat="1" ht="14.25" customHeight="1" hidden="1">
      <c r="A56" s="1207"/>
      <c r="B56" s="1207"/>
      <c r="C56" s="1207"/>
      <c r="D56" s="1207"/>
      <c r="E56" s="1207"/>
      <c r="F56" s="1207"/>
      <c r="G56" s="866"/>
      <c r="H56" s="866"/>
      <c r="I56" s="1207"/>
      <c r="J56" s="1207"/>
      <c r="K56" s="874"/>
      <c r="L56" s="601"/>
      <c r="M56" s="647"/>
      <c r="N56" s="647"/>
      <c r="O56" s="563"/>
      <c r="P56" s="563"/>
      <c r="Q56" s="585" t="str">
        <f>R55&amp;"-"&amp;T55</f>
        <v>-</v>
      </c>
      <c r="R56" s="1213"/>
      <c r="S56" s="1214"/>
      <c r="T56" s="1213"/>
      <c r="U56" s="1214"/>
      <c r="V56" s="563"/>
      <c r="W56" s="1206"/>
      <c r="X56" s="586"/>
      <c r="Y56" s="590"/>
      <c r="Z56" s="590" t="str">
        <f t="shared" si="1"/>
        <v/>
      </c>
      <c r="AA56" s="590"/>
      <c r="AB56" s="590"/>
      <c r="AC56" s="590"/>
      <c r="AD56" s="586"/>
      <c r="AE56" s="586"/>
      <c r="AF56" s="586"/>
      <c r="AG56" s="586"/>
      <c r="AH56" s="586"/>
      <c r="AI56" s="586"/>
      <c r="AJ56" s="586"/>
    </row>
    <row r="57" spans="1:36" s="524" customFormat="1" ht="15" customHeight="1">
      <c r="A57" s="1207"/>
      <c r="B57" s="1207"/>
      <c r="C57" s="1207"/>
      <c r="D57" s="1207"/>
      <c r="E57" s="1207"/>
      <c r="F57" s="1207"/>
      <c r="G57" s="868"/>
      <c r="H57" s="866"/>
      <c r="I57" s="1207"/>
      <c r="J57" s="1207"/>
      <c r="K57" s="873"/>
      <c r="L57" s="539"/>
      <c r="M57" s="558" t="s">
        <v>25</v>
      </c>
      <c r="N57" s="565"/>
      <c r="O57" s="565"/>
      <c r="P57" s="565"/>
      <c r="Q57" s="565"/>
      <c r="R57" s="565"/>
      <c r="S57" s="565"/>
      <c r="T57" s="565"/>
      <c r="U57" s="565"/>
      <c r="V57" s="561"/>
      <c r="W57" s="1206"/>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7"/>
      <c r="B58" s="1207"/>
      <c r="C58" s="1207"/>
      <c r="D58" s="1207"/>
      <c r="E58" s="1207"/>
      <c r="F58" s="868"/>
      <c r="G58" s="868"/>
      <c r="H58" s="866"/>
      <c r="I58" s="1207"/>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7"/>
      <c r="B59" s="1207"/>
      <c r="C59" s="1207"/>
      <c r="D59" s="1207"/>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7"/>
      <c r="B60" s="1207"/>
      <c r="C60" s="1207"/>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7"/>
      <c r="B61" s="1207"/>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7"/>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4"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24:36" ht="18.75" customHeight="1">
      <c r="X64" s="204"/>
      <c r="Y64" s="204"/>
      <c r="Z64" s="204"/>
      <c r="AA64" s="204"/>
      <c r="AB64" s="204"/>
      <c r="AC64" s="204"/>
      <c r="AD64" s="204"/>
      <c r="AE64" s="204"/>
      <c r="AF64" s="204"/>
      <c r="AG64" s="204"/>
      <c r="AH64" s="204"/>
      <c r="AI64" s="204"/>
      <c r="AJ64" s="204"/>
    </row>
    <row r="65" spans="1:36" s="35" customFormat="1" ht="17.1" customHeight="1">
      <c r="A65" s="35" t="s">
        <v>13</v>
      </c>
      <c r="C65" s="35" t="s">
        <v>50</v>
      </c>
      <c r="V65" s="158"/>
      <c r="X65" s="217"/>
      <c r="Y65" s="217"/>
      <c r="Z65" s="217"/>
      <c r="AA65" s="217"/>
      <c r="AB65" s="217"/>
      <c r="AC65" s="217"/>
      <c r="AD65" s="217"/>
      <c r="AE65" s="217"/>
      <c r="AF65" s="217"/>
      <c r="AG65" s="217"/>
      <c r="AH65" s="217"/>
      <c r="AI65" s="217"/>
      <c r="AJ65" s="217"/>
    </row>
    <row r="66" spans="12:36" ht="17.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7">
        <v>1</v>
      </c>
      <c r="B67" s="884"/>
      <c r="C67" s="884"/>
      <c r="D67" s="884"/>
      <c r="E67" s="885"/>
      <c r="F67" s="886"/>
      <c r="G67" s="886"/>
      <c r="H67" s="886"/>
      <c r="I67" s="887"/>
      <c r="J67" s="882"/>
      <c r="K67" s="889"/>
      <c r="L67" s="594">
        <f>mergeValue(A67)</f>
        <v>1</v>
      </c>
      <c r="M67" s="642" t="s">
        <v>20</v>
      </c>
      <c r="N67" s="647"/>
      <c r="O67" s="1286"/>
      <c r="P67" s="1287"/>
      <c r="Q67" s="1287"/>
      <c r="R67" s="1287"/>
      <c r="S67" s="1287"/>
      <c r="T67" s="1287"/>
      <c r="U67" s="1287"/>
      <c r="V67" s="1288"/>
      <c r="W67" s="631" t="s">
        <v>477</v>
      </c>
      <c r="X67" s="586"/>
      <c r="Y67" s="590"/>
      <c r="Z67" s="590" t="str">
        <f t="shared" si="2" ref="Z67:Z80">IF(M67="","",M67)</f>
        <v>Наименование тарифа</v>
      </c>
      <c r="AA67" s="590"/>
      <c r="AB67" s="590"/>
      <c r="AC67" s="590"/>
      <c r="AD67" s="586"/>
      <c r="AE67" s="586"/>
      <c r="AF67" s="586"/>
      <c r="AG67" s="586"/>
      <c r="AH67" s="586"/>
      <c r="AI67" s="586"/>
      <c r="AJ67" s="586"/>
    </row>
    <row r="68" spans="1:36" s="524" customFormat="1" ht="22.5">
      <c r="A68" s="1207"/>
      <c r="B68" s="1207">
        <v>1</v>
      </c>
      <c r="C68" s="884"/>
      <c r="D68" s="884"/>
      <c r="E68" s="886"/>
      <c r="F68" s="886"/>
      <c r="G68" s="886"/>
      <c r="H68" s="886"/>
      <c r="I68" s="881"/>
      <c r="J68" s="880"/>
      <c r="K68" s="883"/>
      <c r="L68" s="594" t="str">
        <f>mergeValue(A68)&amp;"."&amp;mergeValue(B68)</f>
        <v>1.1</v>
      </c>
      <c r="M68" s="547" t="s">
        <v>16</v>
      </c>
      <c r="N68" s="647"/>
      <c r="O68" s="1286"/>
      <c r="P68" s="1287"/>
      <c r="Q68" s="1287"/>
      <c r="R68" s="1287"/>
      <c r="S68" s="1287"/>
      <c r="T68" s="1287"/>
      <c r="U68" s="1287"/>
      <c r="V68" s="1288"/>
      <c r="W68" s="631" t="s">
        <v>478</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7"/>
      <c r="B69" s="1207"/>
      <c r="C69" s="1207">
        <v>1</v>
      </c>
      <c r="D69" s="884"/>
      <c r="E69" s="886"/>
      <c r="F69" s="886"/>
      <c r="G69" s="886"/>
      <c r="H69" s="886"/>
      <c r="I69" s="888"/>
      <c r="J69" s="880"/>
      <c r="K69" s="883"/>
      <c r="L69" s="594" t="str">
        <f>mergeValue(A69)&amp;"."&amp;mergeValue(B69)&amp;"."&amp;mergeValue(C69)</f>
        <v>1.1.1</v>
      </c>
      <c r="M69" s="548" t="s">
        <v>7</v>
      </c>
      <c r="N69" s="647"/>
      <c r="O69" s="1286"/>
      <c r="P69" s="1287"/>
      <c r="Q69" s="1287"/>
      <c r="R69" s="1287"/>
      <c r="S69" s="1287"/>
      <c r="T69" s="1287"/>
      <c r="U69" s="1287"/>
      <c r="V69" s="1288"/>
      <c r="W69" s="631" t="s">
        <v>635</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7"/>
      <c r="B70" s="1207"/>
      <c r="C70" s="1207"/>
      <c r="D70" s="1207">
        <v>1</v>
      </c>
      <c r="E70" s="886"/>
      <c r="F70" s="886"/>
      <c r="G70" s="886"/>
      <c r="H70" s="886"/>
      <c r="I70" s="888"/>
      <c r="J70" s="880"/>
      <c r="K70" s="883"/>
      <c r="L70" s="594" t="str">
        <f>mergeValue(A70)&amp;"."&amp;mergeValue(B70)&amp;"."&amp;mergeValue(C70)&amp;"."&amp;mergeValue(D70)</f>
        <v>1.1.1.1</v>
      </c>
      <c r="M70" s="549" t="s">
        <v>22</v>
      </c>
      <c r="N70" s="647"/>
      <c r="O70" s="1286"/>
      <c r="P70" s="1287"/>
      <c r="Q70" s="1287"/>
      <c r="R70" s="1287"/>
      <c r="S70" s="1287"/>
      <c r="T70" s="1287"/>
      <c r="U70" s="1287"/>
      <c r="V70" s="1288"/>
      <c r="W70" s="631" t="s">
        <v>636</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7"/>
      <c r="B71" s="1207"/>
      <c r="C71" s="1207"/>
      <c r="D71" s="1207"/>
      <c r="E71" s="1207">
        <v>1</v>
      </c>
      <c r="F71" s="886"/>
      <c r="G71" s="886"/>
      <c r="H71" s="884">
        <v>1</v>
      </c>
      <c r="I71" s="1207">
        <v>1</v>
      </c>
      <c r="J71" s="886"/>
      <c r="K71" s="891"/>
      <c r="L71" s="594" t="str">
        <f>mergeValue(A71)&amp;"."&amp;mergeValue(B71)&amp;"."&amp;mergeValue(C71)&amp;"."&amp;mergeValue(D71)&amp;"."&amp;mergeValue(E71)</f>
        <v>1.1.1.1.1</v>
      </c>
      <c r="M71" s="555" t="s">
        <v>9</v>
      </c>
      <c r="N71" s="647"/>
      <c r="O71" s="1210"/>
      <c r="P71" s="1211"/>
      <c r="Q71" s="1211"/>
      <c r="R71" s="1211"/>
      <c r="S71" s="1211"/>
      <c r="T71" s="1211"/>
      <c r="U71" s="1211"/>
      <c r="V71" s="1212"/>
      <c r="W71" s="631" t="s">
        <v>640</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7"/>
      <c r="B72" s="1207"/>
      <c r="C72" s="1207"/>
      <c r="D72" s="1207"/>
      <c r="E72" s="1207"/>
      <c r="F72" s="1207">
        <v>1</v>
      </c>
      <c r="G72" s="884"/>
      <c r="H72" s="884"/>
      <c r="I72" s="1207"/>
      <c r="J72" s="1207">
        <v>1</v>
      </c>
      <c r="K72" s="892"/>
      <c r="L72" s="594" t="str">
        <f>mergeValue(A72)&amp;"."&amp;mergeValue(B72)&amp;"."&amp;mergeValue(C72)&amp;"."&amp;mergeValue(D72)&amp;"."&amp;mergeValue(E72)&amp;"."&amp;mergeValue(F72)</f>
        <v>1.1.1.1.1.1</v>
      </c>
      <c r="M72" s="556" t="s">
        <v>10</v>
      </c>
      <c r="N72" s="647"/>
      <c r="O72" s="1210"/>
      <c r="P72" s="1211"/>
      <c r="Q72" s="1211"/>
      <c r="R72" s="1211"/>
      <c r="S72" s="1211"/>
      <c r="T72" s="1211"/>
      <c r="U72" s="1211"/>
      <c r="V72" s="1212"/>
      <c r="W72" s="631" t="s">
        <v>638</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7"/>
      <c r="B73" s="1207"/>
      <c r="C73" s="1207"/>
      <c r="D73" s="1207"/>
      <c r="E73" s="1207"/>
      <c r="F73" s="1207"/>
      <c r="G73" s="884">
        <v>1</v>
      </c>
      <c r="H73" s="884"/>
      <c r="I73" s="1207"/>
      <c r="J73" s="1207"/>
      <c r="K73" s="892">
        <v>1</v>
      </c>
      <c r="L73" s="594" t="str">
        <f>mergeValue(A73)&amp;"."&amp;mergeValue(B73)&amp;"."&amp;mergeValue(C73)&amp;"."&amp;mergeValue(D73)&amp;"."&amp;mergeValue(E73)&amp;"."&amp;mergeValue(F73)&amp;"."&amp;mergeValue(G73)</f>
        <v>1.1.1.1.1.1.1</v>
      </c>
      <c r="M73" s="1070"/>
      <c r="N73" s="647"/>
      <c r="O73" s="563"/>
      <c r="P73" s="563"/>
      <c r="Q73" s="1095"/>
      <c r="R73" s="1213"/>
      <c r="S73" s="1214" t="s">
        <v>84</v>
      </c>
      <c r="T73" s="1213"/>
      <c r="U73" s="1214" t="s">
        <v>84</v>
      </c>
      <c r="V73" s="563"/>
      <c r="W73" s="1206" t="s">
        <v>657</v>
      </c>
      <c r="X73" s="586" t="str">
        <f>strCheckDate(O74:V74)</f>
        <v/>
      </c>
      <c r="Y73" s="590"/>
      <c r="Z73" s="590" t="str">
        <f t="shared" si="2"/>
        <v/>
      </c>
      <c r="AA73" s="590"/>
      <c r="AB73" s="590"/>
      <c r="AC73" s="590"/>
      <c r="AD73" s="586"/>
      <c r="AE73" s="586"/>
      <c r="AF73" s="586"/>
      <c r="AG73" s="586"/>
      <c r="AH73" s="586"/>
      <c r="AI73" s="586"/>
      <c r="AJ73" s="586"/>
    </row>
    <row r="74" spans="1:36" s="524" customFormat="1" ht="14.25" customHeight="1" hidden="1">
      <c r="A74" s="1207"/>
      <c r="B74" s="1207"/>
      <c r="C74" s="1207"/>
      <c r="D74" s="1207"/>
      <c r="E74" s="1207"/>
      <c r="F74" s="1207"/>
      <c r="G74" s="884"/>
      <c r="H74" s="884"/>
      <c r="I74" s="1207"/>
      <c r="J74" s="1207"/>
      <c r="K74" s="892"/>
      <c r="L74" s="601"/>
      <c r="M74" s="647"/>
      <c r="N74" s="647"/>
      <c r="O74" s="563"/>
      <c r="P74" s="563"/>
      <c r="Q74" s="585" t="str">
        <f>R73&amp;"-"&amp;T73</f>
        <v>-</v>
      </c>
      <c r="R74" s="1213"/>
      <c r="S74" s="1214"/>
      <c r="T74" s="1213"/>
      <c r="U74" s="1214"/>
      <c r="V74" s="563"/>
      <c r="W74" s="1206"/>
      <c r="X74" s="586"/>
      <c r="Y74" s="590"/>
      <c r="Z74" s="590" t="str">
        <f t="shared" si="2"/>
        <v/>
      </c>
      <c r="AA74" s="590"/>
      <c r="AB74" s="590"/>
      <c r="AC74" s="590"/>
      <c r="AD74" s="586"/>
      <c r="AE74" s="586"/>
      <c r="AF74" s="586"/>
      <c r="AG74" s="586"/>
      <c r="AH74" s="586"/>
      <c r="AI74" s="586"/>
      <c r="AJ74" s="586"/>
    </row>
    <row r="75" spans="1:36" s="524" customFormat="1" ht="15" customHeight="1">
      <c r="A75" s="1207"/>
      <c r="B75" s="1207"/>
      <c r="C75" s="1207"/>
      <c r="D75" s="1207"/>
      <c r="E75" s="1207"/>
      <c r="F75" s="1207"/>
      <c r="G75" s="886"/>
      <c r="H75" s="884"/>
      <c r="I75" s="1207"/>
      <c r="J75" s="1207"/>
      <c r="K75" s="891"/>
      <c r="L75" s="539"/>
      <c r="M75" s="558" t="s">
        <v>25</v>
      </c>
      <c r="N75" s="565"/>
      <c r="O75" s="565"/>
      <c r="P75" s="565"/>
      <c r="Q75" s="565"/>
      <c r="R75" s="565"/>
      <c r="S75" s="565"/>
      <c r="T75" s="565"/>
      <c r="U75" s="565"/>
      <c r="V75" s="561"/>
      <c r="W75" s="1206"/>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7"/>
      <c r="B76" s="1207"/>
      <c r="C76" s="1207"/>
      <c r="D76" s="1207"/>
      <c r="E76" s="1207"/>
      <c r="F76" s="886"/>
      <c r="G76" s="886"/>
      <c r="H76" s="884"/>
      <c r="I76" s="1207"/>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7"/>
      <c r="B77" s="1207"/>
      <c r="C77" s="1207"/>
      <c r="D77" s="1207"/>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7"/>
      <c r="B78" s="1207"/>
      <c r="C78" s="1207"/>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7"/>
      <c r="B79" s="1207"/>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7"/>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4"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24:36" ht="18.75" customHeight="1">
      <c r="X82" s="204"/>
      <c r="Y82" s="204"/>
      <c r="Z82" s="204"/>
      <c r="AA82" s="204"/>
      <c r="AB82" s="204"/>
      <c r="AC82" s="204"/>
      <c r="AD82" s="204"/>
      <c r="AE82" s="204"/>
      <c r="AF82" s="204"/>
      <c r="AG82" s="204"/>
      <c r="AH82" s="204"/>
      <c r="AI82" s="204"/>
      <c r="AJ82" s="204"/>
    </row>
    <row r="83" spans="1:36" s="35" customFormat="1" ht="17.1" customHeight="1">
      <c r="A83" s="35" t="s">
        <v>13</v>
      </c>
      <c r="C83" s="35" t="s">
        <v>51</v>
      </c>
      <c r="V83" s="158"/>
      <c r="X83" s="217"/>
      <c r="Y83" s="217"/>
      <c r="Z83" s="217"/>
      <c r="AA83" s="217"/>
      <c r="AB83" s="217"/>
      <c r="AC83" s="217"/>
      <c r="AD83" s="217"/>
      <c r="AE83" s="217"/>
      <c r="AF83" s="217"/>
      <c r="AG83" s="217"/>
      <c r="AH83" s="217"/>
      <c r="AI83" s="217"/>
      <c r="AJ83" s="217"/>
    </row>
    <row r="84" spans="12:36" ht="17.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5" s="524" customFormat="1" ht="22.5">
      <c r="A85" s="1207">
        <v>1</v>
      </c>
      <c r="B85" s="920"/>
      <c r="C85" s="920"/>
      <c r="D85" s="920"/>
      <c r="E85" s="921"/>
      <c r="F85" s="922"/>
      <c r="G85" s="920"/>
      <c r="H85" s="920"/>
      <c r="I85" s="923"/>
      <c r="J85" s="918"/>
      <c r="K85" s="927">
        <v>1</v>
      </c>
      <c r="L85" s="594">
        <f>mergeValue(A85)</f>
        <v>1</v>
      </c>
      <c r="M85" s="642" t="s">
        <v>20</v>
      </c>
      <c r="N85" s="581"/>
      <c r="O85" s="1301"/>
      <c r="P85" s="1302"/>
      <c r="Q85" s="1302"/>
      <c r="R85" s="1302"/>
      <c r="S85" s="1302"/>
      <c r="T85" s="1302"/>
      <c r="U85" s="1302"/>
      <c r="V85" s="1303"/>
      <c r="W85" s="631" t="s">
        <v>660</v>
      </c>
      <c r="X85" s="586"/>
      <c r="Y85" s="586"/>
      <c r="Z85" s="586"/>
      <c r="AA85" s="586"/>
      <c r="AB85" s="586"/>
      <c r="AC85" s="586"/>
      <c r="AD85" s="586"/>
      <c r="AE85" s="586"/>
      <c r="AF85" s="586"/>
      <c r="AG85" s="586"/>
      <c r="AH85" s="586"/>
      <c r="AI85" s="586"/>
    </row>
    <row r="86" spans="1:35" s="524" customFormat="1" ht="22.5">
      <c r="A86" s="1207"/>
      <c r="B86" s="1207">
        <v>1</v>
      </c>
      <c r="C86" s="920"/>
      <c r="D86" s="920"/>
      <c r="E86" s="922"/>
      <c r="F86" s="922"/>
      <c r="G86" s="920"/>
      <c r="H86" s="920"/>
      <c r="I86" s="917"/>
      <c r="J86" s="916"/>
      <c r="K86" s="927">
        <v>1</v>
      </c>
      <c r="L86" s="594" t="str">
        <f>mergeValue(A86)&amp;"."&amp;mergeValue(B86)</f>
        <v>1.1</v>
      </c>
      <c r="M86" s="547" t="s">
        <v>16</v>
      </c>
      <c r="N86" s="581"/>
      <c r="O86" s="1301"/>
      <c r="P86" s="1302"/>
      <c r="Q86" s="1302"/>
      <c r="R86" s="1302"/>
      <c r="S86" s="1302"/>
      <c r="T86" s="1302"/>
      <c r="U86" s="1302"/>
      <c r="V86" s="1303"/>
      <c r="W86" s="631" t="s">
        <v>478</v>
      </c>
      <c r="X86" s="586"/>
      <c r="Y86" s="586"/>
      <c r="Z86" s="586"/>
      <c r="AA86" s="586"/>
      <c r="AB86" s="586"/>
      <c r="AC86" s="586"/>
      <c r="AD86" s="586"/>
      <c r="AE86" s="586"/>
      <c r="AF86" s="586"/>
      <c r="AG86" s="586"/>
      <c r="AH86" s="586"/>
      <c r="AI86" s="586"/>
    </row>
    <row r="87" spans="1:35" s="524" customFormat="1" ht="22.5">
      <c r="A87" s="1207"/>
      <c r="B87" s="1207"/>
      <c r="C87" s="1207">
        <v>1</v>
      </c>
      <c r="D87" s="920"/>
      <c r="E87" s="922"/>
      <c r="F87" s="922"/>
      <c r="G87" s="920"/>
      <c r="H87" s="920"/>
      <c r="I87" s="924"/>
      <c r="J87" s="916"/>
      <c r="K87" s="927">
        <v>1</v>
      </c>
      <c r="L87" s="594" t="str">
        <f>mergeValue(A87)&amp;"."&amp;mergeValue(B87)&amp;"."&amp;mergeValue(C87)</f>
        <v>1.1.1</v>
      </c>
      <c r="M87" s="548" t="s">
        <v>7</v>
      </c>
      <c r="N87" s="581"/>
      <c r="O87" s="1301"/>
      <c r="P87" s="1302"/>
      <c r="Q87" s="1302"/>
      <c r="R87" s="1302"/>
      <c r="S87" s="1302"/>
      <c r="T87" s="1302"/>
      <c r="U87" s="1302"/>
      <c r="V87" s="1303"/>
      <c r="W87" s="631" t="s">
        <v>635</v>
      </c>
      <c r="X87" s="586"/>
      <c r="Y87" s="586"/>
      <c r="Z87" s="586"/>
      <c r="AA87" s="586"/>
      <c r="AB87" s="586"/>
      <c r="AC87" s="586"/>
      <c r="AD87" s="586"/>
      <c r="AE87" s="586"/>
      <c r="AF87" s="586"/>
      <c r="AG87" s="586"/>
      <c r="AH87" s="586"/>
      <c r="AI87" s="586"/>
    </row>
    <row r="88" spans="1:35" s="524" customFormat="1" ht="22.5">
      <c r="A88" s="1207"/>
      <c r="B88" s="1207"/>
      <c r="C88" s="1207"/>
      <c r="D88" s="1207">
        <v>1</v>
      </c>
      <c r="E88" s="922"/>
      <c r="F88" s="922"/>
      <c r="G88" s="920"/>
      <c r="H88" s="920"/>
      <c r="I88" s="1207">
        <v>1</v>
      </c>
      <c r="J88" s="916"/>
      <c r="K88" s="927">
        <v>1</v>
      </c>
      <c r="L88" s="594" t="str">
        <f>mergeValue(A88)&amp;"."&amp;mergeValue(B88)&amp;"."&amp;mergeValue(C88)&amp;"."&amp;mergeValue(D88)</f>
        <v>1.1.1.1</v>
      </c>
      <c r="M88" s="549" t="s">
        <v>22</v>
      </c>
      <c r="N88" s="581"/>
      <c r="O88" s="1301"/>
      <c r="P88" s="1302"/>
      <c r="Q88" s="1302"/>
      <c r="R88" s="1302"/>
      <c r="S88" s="1302"/>
      <c r="T88" s="1302"/>
      <c r="U88" s="1302"/>
      <c r="V88" s="1303"/>
      <c r="W88" s="631" t="s">
        <v>636</v>
      </c>
      <c r="X88" s="586"/>
      <c r="Y88" s="586"/>
      <c r="Z88" s="586"/>
      <c r="AA88" s="586"/>
      <c r="AB88" s="586"/>
      <c r="AC88" s="586"/>
      <c r="AD88" s="586"/>
      <c r="AE88" s="586"/>
      <c r="AF88" s="586"/>
      <c r="AG88" s="586"/>
      <c r="AH88" s="586"/>
      <c r="AI88" s="586"/>
    </row>
    <row r="89" spans="1:35" s="524" customFormat="1" ht="11.25" customHeight="1" hidden="1">
      <c r="A89" s="1207"/>
      <c r="B89" s="1207"/>
      <c r="C89" s="1207"/>
      <c r="D89" s="1207"/>
      <c r="E89" s="1207">
        <v>1</v>
      </c>
      <c r="F89" s="922"/>
      <c r="G89" s="920"/>
      <c r="H89" s="920"/>
      <c r="I89" s="1207"/>
      <c r="J89" s="922"/>
      <c r="K89" s="927">
        <v>1</v>
      </c>
      <c r="L89" s="594"/>
      <c r="M89" s="555"/>
      <c r="N89" s="582"/>
      <c r="O89" s="1305"/>
      <c r="P89" s="1324"/>
      <c r="Q89" s="1324"/>
      <c r="R89" s="1324"/>
      <c r="S89" s="1324"/>
      <c r="T89" s="1324"/>
      <c r="U89" s="1324"/>
      <c r="V89" s="1325"/>
      <c r="W89" s="560"/>
      <c r="X89" s="586"/>
      <c r="Y89" s="586"/>
      <c r="Z89" s="586"/>
      <c r="AA89" s="586"/>
      <c r="AB89" s="586"/>
      <c r="AC89" s="586"/>
      <c r="AD89" s="586"/>
      <c r="AE89" s="586"/>
      <c r="AF89" s="586"/>
      <c r="AG89" s="586"/>
      <c r="AH89" s="586"/>
      <c r="AI89" s="586"/>
    </row>
    <row r="90" spans="1:35" s="524" customFormat="1" ht="90">
      <c r="A90" s="1207"/>
      <c r="B90" s="1207"/>
      <c r="C90" s="1207"/>
      <c r="D90" s="1207"/>
      <c r="E90" s="1207"/>
      <c r="F90" s="1207">
        <v>1</v>
      </c>
      <c r="G90" s="920"/>
      <c r="H90" s="920"/>
      <c r="I90" s="1207"/>
      <c r="J90" s="1251"/>
      <c r="K90" s="927">
        <v>1</v>
      </c>
      <c r="L90" s="594" t="str">
        <f>mergeValue(A90)&amp;"."&amp;mergeValue(B90)&amp;"."&amp;mergeValue(C90)&amp;"."&amp;mergeValue(D90)&amp;"."&amp;mergeValue(F90)</f>
        <v>1.1.1.1.1</v>
      </c>
      <c r="M90" s="555" t="s">
        <v>10</v>
      </c>
      <c r="N90" s="582"/>
      <c r="O90" s="1210"/>
      <c r="P90" s="1211"/>
      <c r="Q90" s="1211"/>
      <c r="R90" s="1211"/>
      <c r="S90" s="1211"/>
      <c r="T90" s="1211"/>
      <c r="U90" s="1211"/>
      <c r="V90" s="1212"/>
      <c r="W90" s="631" t="s">
        <v>637</v>
      </c>
      <c r="X90" s="586"/>
      <c r="Y90" s="590" t="str">
        <f>strCheckUnique(Z90:Z93)</f>
        <v/>
      </c>
      <c r="Z90" s="586"/>
      <c r="AA90" s="590"/>
      <c r="AB90" s="586"/>
      <c r="AC90" s="586"/>
      <c r="AD90" s="586"/>
      <c r="AE90" s="586"/>
      <c r="AF90" s="586"/>
      <c r="AG90" s="586"/>
      <c r="AH90" s="586"/>
      <c r="AI90" s="586"/>
    </row>
    <row r="91" spans="1:35" s="524" customFormat="1" ht="192" customHeight="1">
      <c r="A91" s="1207"/>
      <c r="B91" s="1207"/>
      <c r="C91" s="1207"/>
      <c r="D91" s="1207"/>
      <c r="E91" s="1207"/>
      <c r="F91" s="1207"/>
      <c r="G91" s="920">
        <v>1</v>
      </c>
      <c r="H91" s="920"/>
      <c r="I91" s="1207"/>
      <c r="J91" s="1251"/>
      <c r="K91" s="919"/>
      <c r="L91" s="594" t="str">
        <f>mergeValue(A91)&amp;"."&amp;mergeValue(B91)&amp;"."&amp;mergeValue(C91)&amp;"."&amp;mergeValue(D91)&amp;"."&amp;mergeValue(F91)&amp;"."&amp;mergeValue(G91)</f>
        <v>1.1.1.1.1.1</v>
      </c>
      <c r="M91" s="1070"/>
      <c r="N91" s="587"/>
      <c r="O91" s="563"/>
      <c r="P91" s="563"/>
      <c r="Q91" s="563"/>
      <c r="R91" s="1249"/>
      <c r="S91" s="1214" t="s">
        <v>84</v>
      </c>
      <c r="T91" s="1249"/>
      <c r="U91" s="1214" t="s">
        <v>84</v>
      </c>
      <c r="V91" s="538"/>
      <c r="W91" s="1206" t="s">
        <v>661</v>
      </c>
      <c r="X91" s="586" t="str">
        <f>strCheckDate(O92:V92)</f>
        <v/>
      </c>
      <c r="Y91" s="590"/>
      <c r="Z91" s="590" t="str">
        <f>IF(M91="","",M91)</f>
        <v/>
      </c>
      <c r="AA91" s="590"/>
      <c r="AB91" s="590"/>
      <c r="AC91" s="590"/>
      <c r="AD91" s="586"/>
      <c r="AE91" s="586"/>
      <c r="AF91" s="586"/>
      <c r="AG91" s="586"/>
      <c r="AH91" s="586"/>
      <c r="AI91" s="586"/>
    </row>
    <row r="92" spans="1:35" s="524" customFormat="1" ht="11.25" customHeight="1" hidden="1">
      <c r="A92" s="1207"/>
      <c r="B92" s="1207"/>
      <c r="C92" s="1207"/>
      <c r="D92" s="1207"/>
      <c r="E92" s="1207"/>
      <c r="F92" s="1207"/>
      <c r="G92" s="920"/>
      <c r="H92" s="920"/>
      <c r="I92" s="1207"/>
      <c r="J92" s="1251"/>
      <c r="K92" s="927">
        <v>1</v>
      </c>
      <c r="L92" s="601"/>
      <c r="M92" s="647"/>
      <c r="N92" s="587"/>
      <c r="O92" s="563"/>
      <c r="P92" s="563"/>
      <c r="Q92" s="585" t="str">
        <f>R91&amp;"-"&amp;T91</f>
        <v>-</v>
      </c>
      <c r="R92" s="1249"/>
      <c r="S92" s="1214"/>
      <c r="T92" s="1249"/>
      <c r="U92" s="1214"/>
      <c r="V92" s="538"/>
      <c r="W92" s="1206"/>
      <c r="X92" s="586"/>
      <c r="Y92" s="590"/>
      <c r="Z92" s="590"/>
      <c r="AA92" s="590"/>
      <c r="AB92" s="590"/>
      <c r="AC92" s="590"/>
      <c r="AD92" s="586"/>
      <c r="AE92" s="586"/>
      <c r="AF92" s="586"/>
      <c r="AG92" s="586"/>
      <c r="AH92" s="586"/>
      <c r="AI92" s="586"/>
    </row>
    <row r="93" spans="1:35" s="523" customFormat="1" ht="15" customHeight="1">
      <c r="A93" s="1207"/>
      <c r="B93" s="1207"/>
      <c r="C93" s="1207"/>
      <c r="D93" s="1207"/>
      <c r="E93" s="1207"/>
      <c r="F93" s="1207"/>
      <c r="G93" s="920"/>
      <c r="H93" s="920"/>
      <c r="I93" s="1207"/>
      <c r="J93" s="1251"/>
      <c r="K93" s="927">
        <v>1</v>
      </c>
      <c r="L93" s="539"/>
      <c r="M93" s="557" t="s">
        <v>25</v>
      </c>
      <c r="N93" s="552"/>
      <c r="O93" s="546"/>
      <c r="P93" s="546"/>
      <c r="Q93" s="546"/>
      <c r="R93" s="574"/>
      <c r="S93" s="565"/>
      <c r="T93" s="564"/>
      <c r="U93" s="552"/>
      <c r="V93" s="561"/>
      <c r="W93" s="1206"/>
      <c r="X93" s="588"/>
      <c r="Y93" s="588"/>
      <c r="Z93" s="588"/>
      <c r="AA93" s="588"/>
      <c r="AB93" s="588"/>
      <c r="AC93" s="588"/>
      <c r="AD93" s="588"/>
      <c r="AE93" s="588"/>
      <c r="AF93" s="588"/>
      <c r="AG93" s="588"/>
      <c r="AH93" s="588"/>
      <c r="AI93" s="588"/>
    </row>
    <row r="94" spans="1:36" s="523" customFormat="1" ht="15" customHeight="1">
      <c r="A94" s="1207"/>
      <c r="B94" s="1207"/>
      <c r="C94" s="1207"/>
      <c r="D94" s="1207"/>
      <c r="E94" s="1207"/>
      <c r="F94" s="922"/>
      <c r="G94" s="922"/>
      <c r="H94" s="920"/>
      <c r="I94" s="1207"/>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customHeight="1" hidden="1">
      <c r="A95" s="1207"/>
      <c r="B95" s="1207"/>
      <c r="C95" s="1207"/>
      <c r="D95" s="1207"/>
      <c r="E95" s="922"/>
      <c r="F95" s="922"/>
      <c r="G95" s="922"/>
      <c r="H95" s="920"/>
      <c r="I95" s="1207"/>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5" s="523" customFormat="1" ht="15" customHeight="1">
      <c r="A96" s="1207"/>
      <c r="B96" s="1207"/>
      <c r="C96" s="1207"/>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35" s="523" customFormat="1" ht="15" customHeight="1">
      <c r="A97" s="1207"/>
      <c r="B97" s="1207"/>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35" s="523" customFormat="1" ht="15" customHeight="1">
      <c r="A98" s="1207"/>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35"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35"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7:22" s="35" customFormat="1" ht="17.1" customHeight="1">
      <c r="G101" s="35" t="s">
        <v>13</v>
      </c>
      <c r="I101" s="35" t="s">
        <v>68</v>
      </c>
      <c r="V101" s="158"/>
    </row>
    <row r="102" spans="24:26" ht="17.1" customHeight="1">
      <c r="X102" s="470"/>
      <c r="Y102" s="43"/>
      <c r="Z102" s="43"/>
    </row>
    <row r="103" spans="1:40" s="524" customFormat="1" ht="22.5">
      <c r="A103" s="1207">
        <v>1</v>
      </c>
      <c r="B103" s="1080"/>
      <c r="C103" s="1080"/>
      <c r="D103" s="1080"/>
      <c r="E103" s="1081"/>
      <c r="F103" s="1082"/>
      <c r="G103" s="1080"/>
      <c r="H103" s="1080"/>
      <c r="I103" s="1061"/>
      <c r="J103" s="1066"/>
      <c r="K103" s="1066"/>
      <c r="L103" s="594">
        <f>mergeValue(A103)</f>
        <v>1</v>
      </c>
      <c r="M103" s="642" t="s">
        <v>20</v>
      </c>
      <c r="N103" s="581"/>
      <c r="O103" s="1301"/>
      <c r="P103" s="1302"/>
      <c r="Q103" s="1302"/>
      <c r="R103" s="1302"/>
      <c r="S103" s="1302"/>
      <c r="T103" s="1302"/>
      <c r="U103" s="1302"/>
      <c r="V103" s="1302"/>
      <c r="W103" s="1302"/>
      <c r="X103" s="1302"/>
      <c r="Y103" s="1302"/>
      <c r="Z103" s="1302"/>
      <c r="AA103" s="1303"/>
      <c r="AB103" s="631" t="s">
        <v>477</v>
      </c>
      <c r="AC103" s="586"/>
      <c r="AD103" s="586"/>
      <c r="AE103" s="586"/>
      <c r="AF103" s="586"/>
      <c r="AG103" s="586"/>
      <c r="AH103" s="586"/>
      <c r="AI103" s="586"/>
      <c r="AJ103" s="586"/>
      <c r="AK103" s="586"/>
      <c r="AL103" s="586"/>
      <c r="AM103" s="586"/>
      <c r="AN103" s="586"/>
    </row>
    <row r="104" spans="1:40" s="524" customFormat="1" ht="22.5">
      <c r="A104" s="1207"/>
      <c r="B104" s="1207">
        <v>1</v>
      </c>
      <c r="C104" s="1080"/>
      <c r="D104" s="1080"/>
      <c r="E104" s="1082"/>
      <c r="F104" s="1082"/>
      <c r="G104" s="1080"/>
      <c r="H104" s="1080"/>
      <c r="I104" s="1068"/>
      <c r="J104" s="1063"/>
      <c r="K104" s="1062"/>
      <c r="L104" s="594" t="str">
        <f>mergeValue(A104)&amp;"."&amp;mergeValue(B104)</f>
        <v>1.1</v>
      </c>
      <c r="M104" s="547" t="s">
        <v>16</v>
      </c>
      <c r="N104" s="581"/>
      <c r="O104" s="1301"/>
      <c r="P104" s="1302"/>
      <c r="Q104" s="1302"/>
      <c r="R104" s="1302"/>
      <c r="S104" s="1302"/>
      <c r="T104" s="1302"/>
      <c r="U104" s="1302"/>
      <c r="V104" s="1302"/>
      <c r="W104" s="1302"/>
      <c r="X104" s="1302"/>
      <c r="Y104" s="1302"/>
      <c r="Z104" s="1302"/>
      <c r="AA104" s="1303"/>
      <c r="AB104" s="631" t="s">
        <v>478</v>
      </c>
      <c r="AC104" s="586"/>
      <c r="AD104" s="586"/>
      <c r="AE104" s="586"/>
      <c r="AF104" s="586"/>
      <c r="AG104" s="586"/>
      <c r="AH104" s="586"/>
      <c r="AI104" s="586"/>
      <c r="AJ104" s="586"/>
      <c r="AK104" s="586"/>
      <c r="AL104" s="586"/>
      <c r="AM104" s="586"/>
      <c r="AN104" s="586"/>
    </row>
    <row r="105" spans="1:40" s="524" customFormat="1" ht="22.5">
      <c r="A105" s="1207"/>
      <c r="B105" s="1207"/>
      <c r="C105" s="1207">
        <v>1</v>
      </c>
      <c r="D105" s="1080"/>
      <c r="E105" s="1082"/>
      <c r="F105" s="1082"/>
      <c r="G105" s="1080"/>
      <c r="H105" s="1080"/>
      <c r="I105" s="1068"/>
      <c r="J105" s="1063"/>
      <c r="K105" s="1062"/>
      <c r="L105" s="594" t="str">
        <f>mergeValue(A105)&amp;"."&amp;mergeValue(B105)&amp;"."&amp;mergeValue(C105)</f>
        <v>1.1.1</v>
      </c>
      <c r="M105" s="548" t="s">
        <v>7</v>
      </c>
      <c r="N105" s="581"/>
      <c r="O105" s="1301"/>
      <c r="P105" s="1302"/>
      <c r="Q105" s="1302"/>
      <c r="R105" s="1302"/>
      <c r="S105" s="1302"/>
      <c r="T105" s="1302"/>
      <c r="U105" s="1302"/>
      <c r="V105" s="1302"/>
      <c r="W105" s="1302"/>
      <c r="X105" s="1302"/>
      <c r="Y105" s="1302"/>
      <c r="Z105" s="1302"/>
      <c r="AA105" s="1303"/>
      <c r="AB105" s="631" t="s">
        <v>635</v>
      </c>
      <c r="AC105" s="586"/>
      <c r="AD105" s="586"/>
      <c r="AE105" s="586"/>
      <c r="AF105" s="586"/>
      <c r="AG105" s="586"/>
      <c r="AH105" s="586"/>
      <c r="AI105" s="586"/>
      <c r="AJ105" s="586"/>
      <c r="AK105" s="586"/>
      <c r="AL105" s="586"/>
      <c r="AM105" s="586"/>
      <c r="AN105" s="586"/>
    </row>
    <row r="106" spans="1:40" s="524" customFormat="1" ht="22.5">
      <c r="A106" s="1207"/>
      <c r="B106" s="1207"/>
      <c r="C106" s="1207"/>
      <c r="D106" s="1207">
        <v>1</v>
      </c>
      <c r="E106" s="1082"/>
      <c r="F106" s="1082"/>
      <c r="G106" s="1080"/>
      <c r="H106" s="1080"/>
      <c r="I106" s="1068"/>
      <c r="J106" s="1063"/>
      <c r="K106" s="1062"/>
      <c r="L106" s="594" t="str">
        <f>mergeValue(A106)&amp;"."&amp;mergeValue(B106)&amp;"."&amp;mergeValue(C106)&amp;"."&amp;mergeValue(D106)</f>
        <v>1.1.1.1</v>
      </c>
      <c r="M106" s="549" t="s">
        <v>22</v>
      </c>
      <c r="N106" s="581"/>
      <c r="O106" s="1301"/>
      <c r="P106" s="1302"/>
      <c r="Q106" s="1302"/>
      <c r="R106" s="1302"/>
      <c r="S106" s="1302"/>
      <c r="T106" s="1302"/>
      <c r="U106" s="1302"/>
      <c r="V106" s="1302"/>
      <c r="W106" s="1302"/>
      <c r="X106" s="1302"/>
      <c r="Y106" s="1302"/>
      <c r="Z106" s="1302"/>
      <c r="AA106" s="1303"/>
      <c r="AB106" s="631" t="s">
        <v>636</v>
      </c>
      <c r="AC106" s="586"/>
      <c r="AD106" s="586"/>
      <c r="AE106" s="586"/>
      <c r="AF106" s="586"/>
      <c r="AG106" s="586"/>
      <c r="AH106" s="586"/>
      <c r="AI106" s="586"/>
      <c r="AJ106" s="586"/>
      <c r="AK106" s="586"/>
      <c r="AL106" s="586"/>
      <c r="AM106" s="586"/>
      <c r="AN106" s="586"/>
    </row>
    <row r="107" spans="1:40" s="524" customFormat="1" ht="0.2" customHeight="1">
      <c r="A107" s="1207"/>
      <c r="B107" s="1207"/>
      <c r="C107" s="1207"/>
      <c r="D107" s="1207"/>
      <c r="E107" s="1207">
        <v>1</v>
      </c>
      <c r="F107" s="1082"/>
      <c r="G107" s="1080"/>
      <c r="H107" s="1080"/>
      <c r="I107" s="1067"/>
      <c r="J107" s="1063"/>
      <c r="K107" s="1062"/>
      <c r="L107" s="594"/>
      <c r="M107" s="555"/>
      <c r="N107" s="582"/>
      <c r="O107" s="1305"/>
      <c r="P107" s="1324"/>
      <c r="Q107" s="1324"/>
      <c r="R107" s="1324"/>
      <c r="S107" s="1324"/>
      <c r="T107" s="1324"/>
      <c r="U107" s="1324"/>
      <c r="V107" s="1324"/>
      <c r="W107" s="1324"/>
      <c r="X107" s="1324"/>
      <c r="Y107" s="1324"/>
      <c r="Z107" s="1324"/>
      <c r="AA107" s="1325"/>
      <c r="AB107" s="631"/>
      <c r="AC107" s="586"/>
      <c r="AD107" s="586"/>
      <c r="AE107" s="586"/>
      <c r="AF107" s="586"/>
      <c r="AG107" s="586"/>
      <c r="AH107" s="586"/>
      <c r="AI107" s="586"/>
      <c r="AJ107" s="586"/>
      <c r="AK107" s="586"/>
      <c r="AL107" s="586"/>
      <c r="AM107" s="586"/>
      <c r="AN107" s="586"/>
    </row>
    <row r="108" spans="1:40" s="524" customFormat="1" ht="90">
      <c r="A108" s="1207"/>
      <c r="B108" s="1207"/>
      <c r="C108" s="1207"/>
      <c r="D108" s="1207"/>
      <c r="E108" s="1207"/>
      <c r="F108" s="1207">
        <v>1</v>
      </c>
      <c r="G108" s="1080"/>
      <c r="H108" s="1080"/>
      <c r="I108" s="1259"/>
      <c r="J108" s="1063"/>
      <c r="K108" s="1062"/>
      <c r="L108" s="594" t="str">
        <f>mergeValue(A108)&amp;"."&amp;mergeValue(B108)&amp;"."&amp;mergeValue(C108)&amp;"."&amp;mergeValue(D108)&amp;"."&amp;mergeValue(F108)</f>
        <v>1.1.1.1.1</v>
      </c>
      <c r="M108" s="556" t="s">
        <v>10</v>
      </c>
      <c r="N108" s="582"/>
      <c r="O108" s="1210"/>
      <c r="P108" s="1211"/>
      <c r="Q108" s="1211"/>
      <c r="R108" s="1211"/>
      <c r="S108" s="1211"/>
      <c r="T108" s="1211"/>
      <c r="U108" s="1211"/>
      <c r="V108" s="1211"/>
      <c r="W108" s="1211"/>
      <c r="X108" s="1211"/>
      <c r="Y108" s="1211"/>
      <c r="Z108" s="1211"/>
      <c r="AA108" s="1212"/>
      <c r="AB108" s="631" t="s">
        <v>637</v>
      </c>
      <c r="AC108" s="586"/>
      <c r="AD108" s="590" t="str">
        <f>strCheckUnique(AE108:AE113)</f>
        <v/>
      </c>
      <c r="AE108" s="586"/>
      <c r="AF108" s="590"/>
      <c r="AG108" s="586"/>
      <c r="AH108" s="586"/>
      <c r="AI108" s="586"/>
      <c r="AJ108" s="586"/>
      <c r="AK108" s="586"/>
      <c r="AL108" s="586"/>
      <c r="AM108" s="586"/>
      <c r="AN108" s="586"/>
    </row>
    <row r="109" spans="1:40" s="524" customFormat="1" ht="135">
      <c r="A109" s="1207"/>
      <c r="B109" s="1207"/>
      <c r="C109" s="1207"/>
      <c r="D109" s="1207"/>
      <c r="E109" s="1207"/>
      <c r="F109" s="1207"/>
      <c r="G109" s="1207">
        <v>1</v>
      </c>
      <c r="H109" s="1080"/>
      <c r="I109" s="1259"/>
      <c r="J109" s="1260"/>
      <c r="K109" s="1069"/>
      <c r="L109" s="594" t="str">
        <f>mergeValue(A109)&amp;"."&amp;mergeValue(B109)&amp;"."&amp;mergeValue(C109)&amp;"."&amp;mergeValue(D109)&amp;"."&amp;mergeValue(F109)&amp;"."&amp;mergeValue(G109)</f>
        <v>1.1.1.1.1.1</v>
      </c>
      <c r="M109" s="1070" t="s">
        <v>652</v>
      </c>
      <c r="N109" s="647"/>
      <c r="O109" s="563"/>
      <c r="P109" s="563"/>
      <c r="Q109" s="563"/>
      <c r="R109" s="494"/>
      <c r="S109" s="1096"/>
      <c r="T109" s="494"/>
      <c r="U109" s="1096"/>
      <c r="V109" s="585" t="str">
        <f>W109&amp;"-"&amp;Y109</f>
        <v>-</v>
      </c>
      <c r="W109" s="1249"/>
      <c r="X109" s="1214" t="s">
        <v>84</v>
      </c>
      <c r="Y109" s="1249"/>
      <c r="Z109" s="1214" t="s">
        <v>84</v>
      </c>
      <c r="AA109" s="538"/>
      <c r="AB109" s="631" t="s">
        <v>670</v>
      </c>
      <c r="AC109" s="586" t="str">
        <f>strCheckDate(O109:AA109)</f>
        <v/>
      </c>
      <c r="AD109" s="590"/>
      <c r="AE109" s="590" t="str">
        <f>IF(M109="","",M109)</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7"/>
      <c r="B110" s="1207"/>
      <c r="C110" s="1207"/>
      <c r="D110" s="1207"/>
      <c r="E110" s="1207"/>
      <c r="F110" s="1207"/>
      <c r="G110" s="1207"/>
      <c r="H110" s="1080">
        <v>1</v>
      </c>
      <c r="I110" s="1259"/>
      <c r="J110" s="1260"/>
      <c r="K110" s="1069"/>
      <c r="L110" s="594" t="str">
        <f>mergeValue(A110)&amp;"."&amp;mergeValue(B110)&amp;"."&amp;mergeValue(C110)&amp;"."&amp;mergeValue(D110)&amp;"."&amp;mergeValue(F110)&amp;"."&amp;mergeValue(G110)&amp;"."&amp;mergeValue(H110)</f>
        <v>1.1.1.1.1.1.1</v>
      </c>
      <c r="M110" s="1072"/>
      <c r="N110" s="495"/>
      <c r="O110" s="563"/>
      <c r="P110" s="563"/>
      <c r="Q110" s="563"/>
      <c r="R110" s="494"/>
      <c r="S110" s="1096"/>
      <c r="T110" s="494"/>
      <c r="U110" s="1096"/>
      <c r="V110" s="585" t="str">
        <f>W110&amp;"-"&amp;Y110</f>
        <v>-</v>
      </c>
      <c r="W110" s="1249"/>
      <c r="X110" s="1214"/>
      <c r="Y110" s="1249"/>
      <c r="Z110" s="1214"/>
      <c r="AA110" s="671"/>
      <c r="AB110" s="1206" t="s">
        <v>671</v>
      </c>
      <c r="AC110" s="586" t="str">
        <f>strCheckDate(O110:AA110)</f>
        <v/>
      </c>
      <c r="AD110" s="586"/>
      <c r="AE110" s="586"/>
      <c r="AF110" s="590"/>
      <c r="AG110" s="586"/>
      <c r="AH110" s="586"/>
      <c r="AI110" s="586"/>
      <c r="AJ110" s="586"/>
      <c r="AK110" s="586"/>
      <c r="AL110" s="586"/>
      <c r="AM110" s="586"/>
      <c r="AN110" s="586"/>
    </row>
    <row r="111" spans="1:40" s="524" customFormat="1" ht="0.2" customHeight="1">
      <c r="A111" s="1207"/>
      <c r="B111" s="1207"/>
      <c r="C111" s="1207"/>
      <c r="D111" s="1207"/>
      <c r="E111" s="1207"/>
      <c r="F111" s="1207"/>
      <c r="G111" s="1207"/>
      <c r="H111" s="1080"/>
      <c r="I111" s="1259"/>
      <c r="J111" s="1260"/>
      <c r="K111" s="1069"/>
      <c r="L111" s="601"/>
      <c r="M111" s="647"/>
      <c r="N111" s="647"/>
      <c r="O111" s="563"/>
      <c r="P111" s="494"/>
      <c r="Q111" s="494"/>
      <c r="R111" s="494"/>
      <c r="S111" s="494"/>
      <c r="T111" s="494"/>
      <c r="U111" s="560"/>
      <c r="V111" s="585"/>
      <c r="W111" s="1213"/>
      <c r="X111" s="1214"/>
      <c r="Y111" s="1213"/>
      <c r="Z111" s="1214"/>
      <c r="AA111" s="538"/>
      <c r="AB111" s="1206"/>
      <c r="AC111" s="586"/>
      <c r="AD111" s="586"/>
      <c r="AE111" s="586"/>
      <c r="AF111" s="590">
        <f ca="1">OFFSET(AF111,-1,0)</f>
        <v>0</v>
      </c>
      <c r="AG111" s="586"/>
      <c r="AH111" s="586"/>
      <c r="AI111" s="586"/>
      <c r="AJ111" s="586"/>
      <c r="AK111" s="586"/>
      <c r="AL111" s="586"/>
      <c r="AM111" s="586"/>
      <c r="AN111" s="586"/>
    </row>
    <row r="112" spans="1:40" s="523" customFormat="1" ht="15" customHeight="1">
      <c r="A112" s="1207"/>
      <c r="B112" s="1207"/>
      <c r="C112" s="1207"/>
      <c r="D112" s="1207"/>
      <c r="E112" s="1207"/>
      <c r="F112" s="1207"/>
      <c r="G112" s="1207"/>
      <c r="H112" s="1080"/>
      <c r="I112" s="1259"/>
      <c r="J112" s="1260"/>
      <c r="K112" s="1071"/>
      <c r="L112" s="539"/>
      <c r="M112" s="558" t="s">
        <v>41</v>
      </c>
      <c r="N112" s="552"/>
      <c r="O112" s="546"/>
      <c r="P112" s="546"/>
      <c r="Q112" s="546"/>
      <c r="R112" s="546"/>
      <c r="S112" s="546"/>
      <c r="T112" s="546"/>
      <c r="U112" s="546"/>
      <c r="V112" s="546"/>
      <c r="W112" s="564"/>
      <c r="X112" s="565"/>
      <c r="Y112" s="564"/>
      <c r="Z112" s="552"/>
      <c r="AA112" s="561"/>
      <c r="AB112" s="1206"/>
      <c r="AC112" s="588"/>
      <c r="AD112" s="588"/>
      <c r="AE112" s="588"/>
      <c r="AF112" s="588"/>
      <c r="AG112" s="588"/>
      <c r="AH112" s="588"/>
      <c r="AI112" s="588"/>
      <c r="AJ112" s="588"/>
      <c r="AK112" s="588"/>
      <c r="AL112" s="588"/>
      <c r="AM112" s="588"/>
      <c r="AN112" s="588"/>
    </row>
    <row r="113" spans="1:40" s="523" customFormat="1" ht="15" customHeight="1">
      <c r="A113" s="1207"/>
      <c r="B113" s="1207"/>
      <c r="C113" s="1207"/>
      <c r="D113" s="1207"/>
      <c r="E113" s="1207"/>
      <c r="F113" s="1207"/>
      <c r="G113" s="1080"/>
      <c r="H113" s="1080"/>
      <c r="I113" s="1259"/>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7"/>
      <c r="B114" s="1207"/>
      <c r="C114" s="1207"/>
      <c r="D114" s="1207"/>
      <c r="E114" s="1207"/>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7"/>
      <c r="B115" s="1207"/>
      <c r="C115" s="1207"/>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7"/>
      <c r="B116" s="1207"/>
      <c r="C116" s="1207"/>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7"/>
      <c r="B117" s="1207"/>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7"/>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mergeValue(A120)&amp;"."&amp;mergeValue(B120)&amp;"."&amp;mergeValue(C120)&amp;"."&amp;mergeValue(D120)&amp;"."&amp;mergeValue(F120)&amp;"."&amp;mergeValue(G120)&amp;"."&amp;mergeValue(H120)</f>
        <v>......1</v>
      </c>
      <c r="M120" s="1072"/>
      <c r="N120" s="714"/>
      <c r="O120" s="703"/>
      <c r="P120" s="703"/>
      <c r="Q120" s="703"/>
      <c r="R120" s="713"/>
      <c r="S120" s="1096"/>
      <c r="T120" s="713"/>
      <c r="U120" s="1096"/>
      <c r="V120" s="719" t="str">
        <f>W120&amp;"-"&amp;Y120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7:21" s="35" customFormat="1" ht="17.1" customHeight="1">
      <c r="G123" s="35" t="s">
        <v>13</v>
      </c>
      <c r="I123" s="35" t="s">
        <v>69</v>
      </c>
      <c r="U123" s="158"/>
    </row>
    <row r="124" spans="20:21" ht="17.1" customHeight="1">
      <c r="T124" s="122"/>
      <c r="U124" s="43"/>
    </row>
    <row r="125" spans="1:41" s="524" customFormat="1" ht="22.5">
      <c r="A125" s="1207">
        <v>1</v>
      </c>
      <c r="B125" s="941"/>
      <c r="C125" s="941"/>
      <c r="D125" s="941"/>
      <c r="E125" s="942"/>
      <c r="F125" s="943"/>
      <c r="G125" s="943"/>
      <c r="H125" s="943"/>
      <c r="I125" s="944"/>
      <c r="J125" s="939"/>
      <c r="K125" s="946"/>
      <c r="L125" s="594">
        <f>mergeValue(A125)</f>
        <v>1</v>
      </c>
      <c r="M125" s="642" t="s">
        <v>20</v>
      </c>
      <c r="N125" s="581"/>
      <c r="O125" s="1301"/>
      <c r="P125" s="1302"/>
      <c r="Q125" s="1302"/>
      <c r="R125" s="1302"/>
      <c r="S125" s="1302"/>
      <c r="T125" s="1302"/>
      <c r="U125" s="1302"/>
      <c r="V125" s="1302"/>
      <c r="W125" s="1302"/>
      <c r="X125" s="1302"/>
      <c r="Y125" s="1302"/>
      <c r="Z125" s="1302"/>
      <c r="AA125" s="1302"/>
      <c r="AB125" s="1302"/>
      <c r="AC125" s="1303"/>
      <c r="AD125" s="631" t="s">
        <v>660</v>
      </c>
      <c r="AE125" s="586"/>
      <c r="AF125" s="586"/>
      <c r="AG125" s="586"/>
      <c r="AH125" s="586"/>
      <c r="AI125" s="586"/>
      <c r="AJ125" s="586"/>
      <c r="AK125" s="586"/>
      <c r="AL125" s="586"/>
      <c r="AM125" s="586"/>
      <c r="AN125" s="586"/>
      <c r="AO125" s="586"/>
    </row>
    <row r="126" spans="1:41" s="524" customFormat="1" ht="22.5">
      <c r="A126" s="1207"/>
      <c r="B126" s="1207">
        <v>1</v>
      </c>
      <c r="C126" s="941"/>
      <c r="D126" s="941"/>
      <c r="E126" s="943"/>
      <c r="F126" s="943"/>
      <c r="G126" s="943"/>
      <c r="H126" s="943"/>
      <c r="I126" s="938"/>
      <c r="J126" s="937"/>
      <c r="K126" s="940"/>
      <c r="L126" s="594" t="str">
        <f>mergeValue(A126)&amp;"."&amp;mergeValue(B126)</f>
        <v>1.1</v>
      </c>
      <c r="M126" s="547" t="s">
        <v>16</v>
      </c>
      <c r="N126" s="581"/>
      <c r="O126" s="1301"/>
      <c r="P126" s="1302"/>
      <c r="Q126" s="1302"/>
      <c r="R126" s="1302"/>
      <c r="S126" s="1302"/>
      <c r="T126" s="1302"/>
      <c r="U126" s="1302"/>
      <c r="V126" s="1302"/>
      <c r="W126" s="1302"/>
      <c r="X126" s="1302"/>
      <c r="Y126" s="1302"/>
      <c r="Z126" s="1302"/>
      <c r="AA126" s="1302"/>
      <c r="AB126" s="1302"/>
      <c r="AC126" s="1303"/>
      <c r="AD126" s="631" t="s">
        <v>478</v>
      </c>
      <c r="AE126" s="586"/>
      <c r="AF126" s="586"/>
      <c r="AG126" s="586"/>
      <c r="AH126" s="586"/>
      <c r="AI126" s="586"/>
      <c r="AJ126" s="586"/>
      <c r="AK126" s="586"/>
      <c r="AL126" s="586"/>
      <c r="AM126" s="586"/>
      <c r="AN126" s="586"/>
      <c r="AO126" s="586"/>
    </row>
    <row r="127" spans="1:41" s="524" customFormat="1" ht="22.5">
      <c r="A127" s="1207"/>
      <c r="B127" s="1207"/>
      <c r="C127" s="1207">
        <v>1</v>
      </c>
      <c r="D127" s="941"/>
      <c r="E127" s="943"/>
      <c r="F127" s="943"/>
      <c r="G127" s="943"/>
      <c r="H127" s="943"/>
      <c r="I127" s="945"/>
      <c r="J127" s="937"/>
      <c r="K127" s="940"/>
      <c r="L127" s="594" t="str">
        <f>mergeValue(A127)&amp;"."&amp;mergeValue(B127)&amp;"."&amp;mergeValue(C127)</f>
        <v>1.1.1</v>
      </c>
      <c r="M127" s="548" t="s">
        <v>7</v>
      </c>
      <c r="N127" s="581"/>
      <c r="O127" s="1301"/>
      <c r="P127" s="1302"/>
      <c r="Q127" s="1302"/>
      <c r="R127" s="1302"/>
      <c r="S127" s="1302"/>
      <c r="T127" s="1302"/>
      <c r="U127" s="1302"/>
      <c r="V127" s="1302"/>
      <c r="W127" s="1302"/>
      <c r="X127" s="1302"/>
      <c r="Y127" s="1302"/>
      <c r="Z127" s="1302"/>
      <c r="AA127" s="1302"/>
      <c r="AB127" s="1302"/>
      <c r="AC127" s="1303"/>
      <c r="AD127" s="631" t="s">
        <v>635</v>
      </c>
      <c r="AE127" s="586"/>
      <c r="AF127" s="586"/>
      <c r="AG127" s="586"/>
      <c r="AH127" s="586"/>
      <c r="AI127" s="586"/>
      <c r="AJ127" s="586"/>
      <c r="AK127" s="586"/>
      <c r="AL127" s="586"/>
      <c r="AM127" s="586"/>
      <c r="AN127" s="586"/>
      <c r="AO127" s="586"/>
    </row>
    <row r="128" spans="1:41" s="524" customFormat="1" ht="22.5">
      <c r="A128" s="1207"/>
      <c r="B128" s="1207"/>
      <c r="C128" s="1207"/>
      <c r="D128" s="1207">
        <v>1</v>
      </c>
      <c r="E128" s="943"/>
      <c r="F128" s="943"/>
      <c r="G128" s="943"/>
      <c r="H128" s="943"/>
      <c r="I128" s="945"/>
      <c r="J128" s="937"/>
      <c r="K128" s="940"/>
      <c r="L128" s="594" t="str">
        <f>mergeValue(A128)&amp;"."&amp;mergeValue(B128)&amp;"."&amp;mergeValue(C128)&amp;"."&amp;mergeValue(D128)</f>
        <v>1.1.1.1</v>
      </c>
      <c r="M128" s="549" t="s">
        <v>22</v>
      </c>
      <c r="N128" s="581"/>
      <c r="O128" s="1301"/>
      <c r="P128" s="1302"/>
      <c r="Q128" s="1302"/>
      <c r="R128" s="1302"/>
      <c r="S128" s="1302"/>
      <c r="T128" s="1302"/>
      <c r="U128" s="1302"/>
      <c r="V128" s="1302"/>
      <c r="W128" s="1302"/>
      <c r="X128" s="1302"/>
      <c r="Y128" s="1302"/>
      <c r="Z128" s="1302"/>
      <c r="AA128" s="1302"/>
      <c r="AB128" s="1302"/>
      <c r="AC128" s="1303"/>
      <c r="AD128" s="631" t="s">
        <v>636</v>
      </c>
      <c r="AE128" s="586"/>
      <c r="AF128" s="586"/>
      <c r="AG128" s="586"/>
      <c r="AH128" s="586"/>
      <c r="AI128" s="586"/>
      <c r="AJ128" s="586"/>
      <c r="AK128" s="586"/>
      <c r="AL128" s="586"/>
      <c r="AM128" s="586"/>
      <c r="AN128" s="586"/>
      <c r="AO128" s="586"/>
    </row>
    <row r="129" spans="1:41" s="524" customFormat="1" ht="11.25" customHeight="1" hidden="1">
      <c r="A129" s="1207"/>
      <c r="B129" s="1207"/>
      <c r="C129" s="1207"/>
      <c r="D129" s="1207"/>
      <c r="E129" s="1207">
        <v>1</v>
      </c>
      <c r="F129" s="943"/>
      <c r="G129" s="943"/>
      <c r="H129" s="941">
        <v>1</v>
      </c>
      <c r="I129" s="1207">
        <v>1</v>
      </c>
      <c r="J129" s="943"/>
      <c r="K129" s="948"/>
      <c r="L129" s="594"/>
      <c r="M129" s="555"/>
      <c r="N129" s="582"/>
      <c r="O129" s="1305"/>
      <c r="P129" s="1324"/>
      <c r="Q129" s="1324"/>
      <c r="R129" s="1324"/>
      <c r="S129" s="1324"/>
      <c r="T129" s="1324"/>
      <c r="U129" s="1324"/>
      <c r="V129" s="1324"/>
      <c r="W129" s="1324"/>
      <c r="X129" s="1324"/>
      <c r="Y129" s="1324"/>
      <c r="Z129" s="1324"/>
      <c r="AA129" s="1324"/>
      <c r="AB129" s="1324"/>
      <c r="AC129" s="1325"/>
      <c r="AD129" s="560"/>
      <c r="AE129" s="586"/>
      <c r="AF129" s="586"/>
      <c r="AG129" s="586"/>
      <c r="AH129" s="586"/>
      <c r="AI129" s="586"/>
      <c r="AJ129" s="586"/>
      <c r="AK129" s="586"/>
      <c r="AL129" s="586"/>
      <c r="AM129" s="586"/>
      <c r="AN129" s="586"/>
      <c r="AO129" s="586"/>
    </row>
    <row r="130" spans="1:41" s="524" customFormat="1" ht="90">
      <c r="A130" s="1207"/>
      <c r="B130" s="1207"/>
      <c r="C130" s="1207"/>
      <c r="D130" s="1207"/>
      <c r="E130" s="1207"/>
      <c r="F130" s="1207">
        <v>1</v>
      </c>
      <c r="G130" s="941"/>
      <c r="H130" s="941"/>
      <c r="I130" s="1207"/>
      <c r="J130" s="1207">
        <v>1</v>
      </c>
      <c r="K130" s="949"/>
      <c r="L130" s="594" t="str">
        <f>mergeValue(A130)&amp;"."&amp;mergeValue(B130)&amp;"."&amp;mergeValue(C130)&amp;"."&amp;mergeValue(D130)&amp;"."&amp;mergeValue(F130)</f>
        <v>1.1.1.1.1</v>
      </c>
      <c r="M130" s="556" t="s">
        <v>10</v>
      </c>
      <c r="N130" s="582"/>
      <c r="O130" s="1210"/>
      <c r="P130" s="1211"/>
      <c r="Q130" s="1211"/>
      <c r="R130" s="1211"/>
      <c r="S130" s="1211"/>
      <c r="T130" s="1211"/>
      <c r="U130" s="1211"/>
      <c r="V130" s="1211"/>
      <c r="W130" s="1211"/>
      <c r="X130" s="1211"/>
      <c r="Y130" s="1211"/>
      <c r="Z130" s="1211"/>
      <c r="AA130" s="1211"/>
      <c r="AB130" s="1211"/>
      <c r="AC130" s="1212"/>
      <c r="AD130" s="631" t="s">
        <v>637</v>
      </c>
      <c r="AE130" s="586"/>
      <c r="AF130" s="590" t="str">
        <f>strCheckUnique(AG130:AG133)</f>
        <v/>
      </c>
      <c r="AG130" s="586"/>
      <c r="AH130" s="590"/>
      <c r="AI130" s="586"/>
      <c r="AJ130" s="586"/>
      <c r="AK130" s="586"/>
      <c r="AL130" s="586"/>
      <c r="AM130" s="586"/>
      <c r="AN130" s="586"/>
      <c r="AO130" s="586"/>
    </row>
    <row r="131" spans="1:41" s="524" customFormat="1" ht="191.25" customHeight="1">
      <c r="A131" s="1207"/>
      <c r="B131" s="1207"/>
      <c r="C131" s="1207"/>
      <c r="D131" s="1207"/>
      <c r="E131" s="1207"/>
      <c r="F131" s="1207"/>
      <c r="G131" s="941">
        <v>1</v>
      </c>
      <c r="H131" s="941"/>
      <c r="I131" s="1207"/>
      <c r="J131" s="1207"/>
      <c r="K131" s="949">
        <v>1</v>
      </c>
      <c r="L131" s="594" t="str">
        <f>mergeValue(A131)&amp;"."&amp;mergeValue(B131)&amp;"."&amp;mergeValue(C131)&amp;"."&amp;mergeValue(D131)&amp;"."&amp;mergeValue(F131)&amp;"."&amp;mergeValue(G131)</f>
        <v>1.1.1.1.1.1</v>
      </c>
      <c r="M131" s="1070"/>
      <c r="N131" s="587"/>
      <c r="O131" s="684"/>
      <c r="P131" s="563"/>
      <c r="Q131" s="1095"/>
      <c r="R131" s="1249"/>
      <c r="S131" s="1214" t="s">
        <v>84</v>
      </c>
      <c r="T131" s="1249"/>
      <c r="U131" s="1214" t="s">
        <v>84</v>
      </c>
      <c r="V131" s="684"/>
      <c r="W131" s="764"/>
      <c r="X131" s="1095"/>
      <c r="Y131" s="1249"/>
      <c r="Z131" s="1214" t="s">
        <v>84</v>
      </c>
      <c r="AA131" s="1249"/>
      <c r="AB131" s="1214" t="s">
        <v>85</v>
      </c>
      <c r="AC131" s="579"/>
      <c r="AD131" s="1206" t="s">
        <v>661</v>
      </c>
      <c r="AE131" s="586" t="str">
        <f>strCheckDate(O132:AC132)</f>
        <v/>
      </c>
      <c r="AF131" s="590"/>
      <c r="AG131" s="590" t="str">
        <f>IF(M131="","",M131)</f>
        <v/>
      </c>
      <c r="AH131" s="590"/>
      <c r="AI131" s="590"/>
      <c r="AJ131" s="590"/>
      <c r="AK131" s="586"/>
      <c r="AL131" s="586"/>
      <c r="AM131" s="586"/>
      <c r="AN131" s="586"/>
      <c r="AO131" s="586"/>
    </row>
    <row r="132" spans="1:41" s="524" customFormat="1" ht="0.2" customHeight="1">
      <c r="A132" s="1207"/>
      <c r="B132" s="1207"/>
      <c r="C132" s="1207"/>
      <c r="D132" s="1207"/>
      <c r="E132" s="1207"/>
      <c r="F132" s="1207"/>
      <c r="G132" s="941"/>
      <c r="H132" s="941"/>
      <c r="I132" s="1207"/>
      <c r="J132" s="1207"/>
      <c r="K132" s="949"/>
      <c r="L132" s="601"/>
      <c r="M132" s="647"/>
      <c r="N132" s="587"/>
      <c r="O132" s="563"/>
      <c r="P132" s="563"/>
      <c r="Q132" s="585" t="str">
        <f>R131&amp;"-"&amp;T131</f>
        <v>-</v>
      </c>
      <c r="R132" s="1213"/>
      <c r="S132" s="1214"/>
      <c r="T132" s="1213"/>
      <c r="U132" s="1214"/>
      <c r="V132" s="764"/>
      <c r="W132" s="764"/>
      <c r="X132" s="770" t="str">
        <f>Y131&amp;"-"&amp;AA131</f>
        <v>-</v>
      </c>
      <c r="Y132" s="1213"/>
      <c r="Z132" s="1214"/>
      <c r="AA132" s="1213"/>
      <c r="AB132" s="1214"/>
      <c r="AC132" s="579"/>
      <c r="AD132" s="1206"/>
      <c r="AE132" s="586"/>
      <c r="AF132" s="586"/>
      <c r="AG132" s="586"/>
      <c r="AH132" s="586"/>
      <c r="AI132" s="586"/>
      <c r="AJ132" s="586"/>
      <c r="AK132" s="586"/>
      <c r="AL132" s="586"/>
      <c r="AM132" s="586"/>
      <c r="AN132" s="586"/>
      <c r="AO132" s="586"/>
    </row>
    <row r="133" spans="1:41" s="523" customFormat="1" ht="15" customHeight="1">
      <c r="A133" s="1207"/>
      <c r="B133" s="1207"/>
      <c r="C133" s="1207"/>
      <c r="D133" s="1207"/>
      <c r="E133" s="1207"/>
      <c r="F133" s="1207"/>
      <c r="G133" s="943"/>
      <c r="H133" s="941"/>
      <c r="I133" s="1207"/>
      <c r="J133" s="1207"/>
      <c r="K133" s="948"/>
      <c r="L133" s="539"/>
      <c r="M133" s="557" t="s">
        <v>25</v>
      </c>
      <c r="N133" s="552"/>
      <c r="O133" s="546"/>
      <c r="P133" s="546"/>
      <c r="Q133" s="546"/>
      <c r="R133" s="574"/>
      <c r="S133" s="565"/>
      <c r="T133" s="564"/>
      <c r="U133" s="552"/>
      <c r="V133" s="758"/>
      <c r="W133" s="758"/>
      <c r="X133" s="758"/>
      <c r="Y133" s="767"/>
      <c r="Z133" s="1007"/>
      <c r="AA133" s="1006"/>
      <c r="AB133" s="1002"/>
      <c r="AC133" s="561"/>
      <c r="AD133" s="1206"/>
      <c r="AE133" s="588"/>
      <c r="AF133" s="588"/>
      <c r="AG133" s="588"/>
      <c r="AH133" s="588"/>
      <c r="AI133" s="588"/>
      <c r="AJ133" s="588"/>
      <c r="AK133" s="588"/>
      <c r="AL133" s="588"/>
      <c r="AM133" s="588"/>
      <c r="AN133" s="588"/>
      <c r="AO133" s="588"/>
    </row>
    <row r="134" spans="1:41" s="523" customFormat="1" ht="15" customHeight="1">
      <c r="A134" s="1207"/>
      <c r="B134" s="1207"/>
      <c r="C134" s="1207"/>
      <c r="D134" s="1207"/>
      <c r="E134" s="1207"/>
      <c r="F134" s="943"/>
      <c r="G134" s="943"/>
      <c r="H134" s="941"/>
      <c r="I134" s="1207"/>
      <c r="J134" s="943"/>
      <c r="K134" s="948"/>
      <c r="L134" s="539"/>
      <c r="M134" s="552" t="s">
        <v>11</v>
      </c>
      <c r="N134" s="551"/>
      <c r="O134" s="546"/>
      <c r="P134" s="546"/>
      <c r="Q134" s="546"/>
      <c r="R134" s="574"/>
      <c r="S134" s="565"/>
      <c r="T134" s="564"/>
      <c r="U134" s="551"/>
      <c r="V134" s="758"/>
      <c r="W134" s="758"/>
      <c r="X134" s="758"/>
      <c r="Y134" s="767"/>
      <c r="Z134" s="1007"/>
      <c r="AA134" s="1006"/>
      <c r="AB134" s="1041"/>
      <c r="AC134" s="565"/>
      <c r="AD134" s="561"/>
      <c r="AE134" s="588"/>
      <c r="AF134" s="588"/>
      <c r="AG134" s="588"/>
      <c r="AH134" s="588"/>
      <c r="AI134" s="588"/>
      <c r="AJ134" s="588"/>
      <c r="AK134" s="588"/>
      <c r="AL134" s="588"/>
      <c r="AM134" s="588"/>
      <c r="AN134" s="588"/>
      <c r="AO134" s="588"/>
    </row>
    <row r="135" spans="1:41" s="523" customFormat="1" ht="0.2" customHeight="1">
      <c r="A135" s="1207"/>
      <c r="B135" s="1207"/>
      <c r="C135" s="1207"/>
      <c r="D135" s="1207"/>
      <c r="E135" s="947"/>
      <c r="F135" s="943"/>
      <c r="G135" s="943"/>
      <c r="H135" s="943"/>
      <c r="I135" s="939"/>
      <c r="J135" s="936"/>
      <c r="K135" s="946"/>
      <c r="L135" s="539"/>
      <c r="M135" s="552"/>
      <c r="N135" s="550"/>
      <c r="O135" s="546"/>
      <c r="P135" s="546"/>
      <c r="Q135" s="546"/>
      <c r="R135" s="574"/>
      <c r="S135" s="565"/>
      <c r="T135" s="564"/>
      <c r="U135" s="550"/>
      <c r="V135" s="758"/>
      <c r="W135" s="758"/>
      <c r="X135" s="758"/>
      <c r="Y135" s="767"/>
      <c r="Z135" s="1007"/>
      <c r="AA135" s="1006"/>
      <c r="AB135" s="1000"/>
      <c r="AC135" s="565"/>
      <c r="AD135" s="561"/>
      <c r="AE135" s="588"/>
      <c r="AF135" s="588"/>
      <c r="AG135" s="588"/>
      <c r="AH135" s="588"/>
      <c r="AI135" s="588"/>
      <c r="AJ135" s="588"/>
      <c r="AK135" s="588"/>
      <c r="AL135" s="588"/>
      <c r="AM135" s="588"/>
      <c r="AN135" s="588"/>
      <c r="AO135" s="588"/>
    </row>
    <row r="136" spans="1:41" s="523" customFormat="1" ht="15" customHeight="1">
      <c r="A136" s="1207"/>
      <c r="B136" s="1207"/>
      <c r="C136" s="1207"/>
      <c r="D136" s="947"/>
      <c r="E136" s="947"/>
      <c r="F136" s="943"/>
      <c r="G136" s="943"/>
      <c r="H136" s="943"/>
      <c r="I136" s="939"/>
      <c r="J136" s="936"/>
      <c r="K136" s="946"/>
      <c r="L136" s="539"/>
      <c r="M136" s="551" t="s">
        <v>17</v>
      </c>
      <c r="N136" s="550"/>
      <c r="O136" s="546"/>
      <c r="P136" s="546"/>
      <c r="Q136" s="546"/>
      <c r="R136" s="574"/>
      <c r="S136" s="565"/>
      <c r="T136" s="564"/>
      <c r="U136" s="550"/>
      <c r="V136" s="758"/>
      <c r="W136" s="758"/>
      <c r="X136" s="758"/>
      <c r="Y136" s="767"/>
      <c r="Z136" s="1007"/>
      <c r="AA136" s="1006"/>
      <c r="AB136" s="1000"/>
      <c r="AC136" s="565"/>
      <c r="AD136" s="561"/>
      <c r="AE136" s="588"/>
      <c r="AF136" s="588"/>
      <c r="AG136" s="588"/>
      <c r="AH136" s="588"/>
      <c r="AI136" s="588"/>
      <c r="AJ136" s="588"/>
      <c r="AK136" s="588"/>
      <c r="AL136" s="588"/>
      <c r="AM136" s="588"/>
      <c r="AN136" s="588"/>
      <c r="AO136" s="588"/>
    </row>
    <row r="137" spans="1:41" s="523" customFormat="1" ht="15" customHeight="1">
      <c r="A137" s="1207"/>
      <c r="B137" s="1207"/>
      <c r="C137" s="947"/>
      <c r="D137" s="947"/>
      <c r="E137" s="947"/>
      <c r="F137" s="947"/>
      <c r="G137" s="952"/>
      <c r="H137" s="939"/>
      <c r="I137" s="950"/>
      <c r="J137" s="936"/>
      <c r="K137" s="951"/>
      <c r="L137" s="539"/>
      <c r="M137" s="550" t="s">
        <v>18</v>
      </c>
      <c r="N137" s="550"/>
      <c r="O137" s="546"/>
      <c r="P137" s="546"/>
      <c r="Q137" s="546"/>
      <c r="R137" s="574"/>
      <c r="S137" s="565"/>
      <c r="T137" s="564"/>
      <c r="U137" s="550"/>
      <c r="V137" s="758"/>
      <c r="W137" s="758"/>
      <c r="X137" s="758"/>
      <c r="Y137" s="767"/>
      <c r="Z137" s="1007"/>
      <c r="AA137" s="1006"/>
      <c r="AB137" s="1000"/>
      <c r="AC137" s="565"/>
      <c r="AD137" s="561"/>
      <c r="AE137" s="588"/>
      <c r="AF137" s="588"/>
      <c r="AG137" s="588"/>
      <c r="AH137" s="588"/>
      <c r="AI137" s="588"/>
      <c r="AJ137" s="588"/>
      <c r="AK137" s="588"/>
      <c r="AL137" s="588"/>
      <c r="AM137" s="588"/>
      <c r="AN137" s="588"/>
      <c r="AO137" s="588"/>
    </row>
    <row r="138" spans="1:41" s="523" customFormat="1" ht="15" customHeight="1">
      <c r="A138" s="1207"/>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758"/>
      <c r="W138" s="758"/>
      <c r="X138" s="758"/>
      <c r="Y138" s="767"/>
      <c r="Z138" s="1007"/>
      <c r="AA138" s="1006"/>
      <c r="AB138" s="1000"/>
      <c r="AC138" s="565"/>
      <c r="AD138" s="561"/>
      <c r="AE138" s="588"/>
      <c r="AF138" s="588"/>
      <c r="AG138" s="588"/>
      <c r="AH138" s="588"/>
      <c r="AI138" s="588"/>
      <c r="AJ138" s="588"/>
      <c r="AK138" s="588"/>
      <c r="AL138" s="588"/>
      <c r="AM138" s="588"/>
      <c r="AN138" s="588"/>
      <c r="AO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24:34" ht="17.1" customHeight="1">
      <c r="X140" s="204"/>
      <c r="Y140" s="204"/>
      <c r="Z140" s="204"/>
      <c r="AA140" s="204"/>
      <c r="AB140" s="204"/>
      <c r="AC140" s="204"/>
      <c r="AD140" s="204"/>
      <c r="AE140" s="204"/>
      <c r="AF140" s="204"/>
      <c r="AG140" s="204"/>
      <c r="AH140" s="204"/>
    </row>
    <row r="141" spans="7:34" s="35" customFormat="1" ht="17.1" customHeight="1">
      <c r="G141" s="35" t="s">
        <v>13</v>
      </c>
      <c r="I141" s="35" t="s">
        <v>183</v>
      </c>
      <c r="V141" s="158"/>
      <c r="X141" s="217"/>
      <c r="Y141" s="217"/>
      <c r="Z141" s="217"/>
      <c r="AA141" s="217"/>
      <c r="AB141" s="217"/>
      <c r="AC141" s="217"/>
      <c r="AD141" s="217"/>
      <c r="AE141" s="217"/>
      <c r="AF141" s="217"/>
      <c r="AG141" s="217"/>
      <c r="AH141" s="217"/>
    </row>
    <row r="142" spans="20:34" ht="17.1" customHeight="1">
      <c r="T142" s="122"/>
      <c r="U142" s="43"/>
      <c r="X142" s="204"/>
      <c r="Y142" s="204"/>
      <c r="Z142" s="204"/>
      <c r="AA142" s="204"/>
      <c r="AB142" s="204"/>
      <c r="AC142" s="204"/>
      <c r="AD142" s="204"/>
      <c r="AE142" s="204"/>
      <c r="AF142" s="204"/>
      <c r="AG142" s="204"/>
      <c r="AH142" s="204"/>
    </row>
    <row r="143" spans="1:34" s="524" customFormat="1" ht="22.5">
      <c r="A143" s="1207">
        <v>1</v>
      </c>
      <c r="B143" s="959"/>
      <c r="C143" s="959"/>
      <c r="D143" s="959"/>
      <c r="E143" s="960"/>
      <c r="F143" s="961"/>
      <c r="G143" s="961"/>
      <c r="H143" s="961"/>
      <c r="I143" s="962"/>
      <c r="J143" s="957"/>
      <c r="K143" s="964"/>
      <c r="L143" s="594">
        <f>mergeValue(A143)</f>
        <v>1</v>
      </c>
      <c r="M143" s="642" t="s">
        <v>20</v>
      </c>
      <c r="N143" s="581"/>
      <c r="O143" s="1248"/>
      <c r="P143" s="1248"/>
      <c r="Q143" s="1248"/>
      <c r="R143" s="1248"/>
      <c r="S143" s="1248"/>
      <c r="T143" s="1248"/>
      <c r="U143" s="1248"/>
      <c r="V143" s="1248"/>
      <c r="W143" s="631" t="s">
        <v>660</v>
      </c>
      <c r="X143" s="586"/>
      <c r="Y143" s="586"/>
      <c r="Z143" s="586"/>
      <c r="AA143" s="586"/>
      <c r="AB143" s="586"/>
      <c r="AC143" s="586"/>
      <c r="AD143" s="586"/>
      <c r="AE143" s="586"/>
      <c r="AF143" s="586"/>
      <c r="AG143" s="586"/>
      <c r="AH143" s="586"/>
    </row>
    <row r="144" spans="1:34" s="524" customFormat="1" ht="22.5">
      <c r="A144" s="1207"/>
      <c r="B144" s="1207">
        <v>1</v>
      </c>
      <c r="C144" s="959"/>
      <c r="D144" s="959"/>
      <c r="E144" s="961"/>
      <c r="F144" s="961"/>
      <c r="G144" s="961"/>
      <c r="H144" s="961"/>
      <c r="I144" s="956"/>
      <c r="J144" s="955"/>
      <c r="K144" s="958"/>
      <c r="L144" s="594" t="str">
        <f>mergeValue(A144)&amp;"."&amp;mergeValue(B144)</f>
        <v>1.1</v>
      </c>
      <c r="M144" s="547" t="s">
        <v>16</v>
      </c>
      <c r="N144" s="581"/>
      <c r="O144" s="1248"/>
      <c r="P144" s="1248"/>
      <c r="Q144" s="1248"/>
      <c r="R144" s="1248"/>
      <c r="S144" s="1248"/>
      <c r="T144" s="1248"/>
      <c r="U144" s="1248"/>
      <c r="V144" s="1248"/>
      <c r="W144" s="631" t="s">
        <v>478</v>
      </c>
      <c r="X144" s="586"/>
      <c r="Y144" s="586"/>
      <c r="Z144" s="586"/>
      <c r="AA144" s="586"/>
      <c r="AB144" s="586"/>
      <c r="AC144" s="586"/>
      <c r="AD144" s="586"/>
      <c r="AE144" s="586"/>
      <c r="AF144" s="586"/>
      <c r="AG144" s="586"/>
      <c r="AH144" s="586"/>
    </row>
    <row r="145" spans="1:34" s="524" customFormat="1" ht="22.5">
      <c r="A145" s="1207"/>
      <c r="B145" s="1207"/>
      <c r="C145" s="1207">
        <v>1</v>
      </c>
      <c r="D145" s="959"/>
      <c r="E145" s="961"/>
      <c r="F145" s="961"/>
      <c r="G145" s="961"/>
      <c r="H145" s="961"/>
      <c r="I145" s="963"/>
      <c r="J145" s="955"/>
      <c r="K145" s="958"/>
      <c r="L145" s="594" t="str">
        <f>mergeValue(A145)&amp;"."&amp;mergeValue(B145)&amp;"."&amp;mergeValue(C145)</f>
        <v>1.1.1</v>
      </c>
      <c r="M145" s="548" t="s">
        <v>7</v>
      </c>
      <c r="N145" s="581"/>
      <c r="O145" s="1248"/>
      <c r="P145" s="1248"/>
      <c r="Q145" s="1248"/>
      <c r="R145" s="1248"/>
      <c r="S145" s="1248"/>
      <c r="T145" s="1248"/>
      <c r="U145" s="1248"/>
      <c r="V145" s="1248"/>
      <c r="W145" s="631" t="s">
        <v>635</v>
      </c>
      <c r="X145" s="586"/>
      <c r="Y145" s="586"/>
      <c r="Z145" s="586"/>
      <c r="AA145" s="586"/>
      <c r="AB145" s="586"/>
      <c r="AC145" s="586"/>
      <c r="AD145" s="586"/>
      <c r="AE145" s="586"/>
      <c r="AF145" s="586"/>
      <c r="AG145" s="586"/>
      <c r="AH145" s="586"/>
    </row>
    <row r="146" spans="1:34" s="524" customFormat="1" ht="22.5">
      <c r="A146" s="1207"/>
      <c r="B146" s="1207"/>
      <c r="C146" s="1207"/>
      <c r="D146" s="1207">
        <v>1</v>
      </c>
      <c r="E146" s="961"/>
      <c r="F146" s="961"/>
      <c r="G146" s="961"/>
      <c r="H146" s="961"/>
      <c r="I146" s="963"/>
      <c r="J146" s="955"/>
      <c r="K146" s="958"/>
      <c r="L146" s="594" t="str">
        <f>mergeValue(A146)&amp;"."&amp;mergeValue(B146)&amp;"."&amp;mergeValue(C146)&amp;"."&amp;mergeValue(D146)</f>
        <v>1.1.1.1</v>
      </c>
      <c r="M146" s="549" t="s">
        <v>22</v>
      </c>
      <c r="N146" s="581"/>
      <c r="O146" s="1248"/>
      <c r="P146" s="1248"/>
      <c r="Q146" s="1248"/>
      <c r="R146" s="1248"/>
      <c r="S146" s="1248"/>
      <c r="T146" s="1248"/>
      <c r="U146" s="1248"/>
      <c r="V146" s="1248"/>
      <c r="W146" s="631" t="s">
        <v>636</v>
      </c>
      <c r="X146" s="586"/>
      <c r="Y146" s="586"/>
      <c r="Z146" s="586"/>
      <c r="AA146" s="586"/>
      <c r="AB146" s="586"/>
      <c r="AC146" s="586"/>
      <c r="AD146" s="586"/>
      <c r="AE146" s="586"/>
      <c r="AF146" s="586"/>
      <c r="AG146" s="586"/>
      <c r="AH146" s="586"/>
    </row>
    <row r="147" spans="1:34" s="524" customFormat="1" ht="11.25" customHeight="1" hidden="1">
      <c r="A147" s="1207"/>
      <c r="B147" s="1207"/>
      <c r="C147" s="1207"/>
      <c r="D147" s="1207"/>
      <c r="E147" s="1207">
        <v>1</v>
      </c>
      <c r="F147" s="961"/>
      <c r="G147" s="961"/>
      <c r="H147" s="959">
        <v>1</v>
      </c>
      <c r="I147" s="1207">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4" s="524" customFormat="1" ht="90">
      <c r="A148" s="1207"/>
      <c r="B148" s="1207"/>
      <c r="C148" s="1207"/>
      <c r="D148" s="1207"/>
      <c r="E148" s="1207"/>
      <c r="F148" s="1207">
        <v>1</v>
      </c>
      <c r="G148" s="959"/>
      <c r="H148" s="959"/>
      <c r="I148" s="1207"/>
      <c r="J148" s="1207">
        <v>1</v>
      </c>
      <c r="K148" s="967"/>
      <c r="L148" s="594" t="str">
        <f>mergeValue(A148)&amp;"."&amp;mergeValue(B148)&amp;"."&amp;mergeValue(C148)&amp;"."&amp;mergeValue(D148)&amp;"."&amp;mergeValue(F148)</f>
        <v>1.1.1.1.1</v>
      </c>
      <c r="M148" s="556" t="s">
        <v>10</v>
      </c>
      <c r="N148" s="582"/>
      <c r="O148" s="1209"/>
      <c r="P148" s="1209"/>
      <c r="Q148" s="1209"/>
      <c r="R148" s="1209"/>
      <c r="S148" s="1209"/>
      <c r="T148" s="1209"/>
      <c r="U148" s="1209"/>
      <c r="V148" s="1209"/>
      <c r="W148" s="631" t="s">
        <v>637</v>
      </c>
      <c r="X148" s="586"/>
      <c r="Y148" s="590" t="str">
        <f>strCheckUnique(Z148:Z151)</f>
        <v/>
      </c>
      <c r="Z148" s="586"/>
      <c r="AA148" s="590"/>
      <c r="AB148" s="586"/>
      <c r="AC148" s="586"/>
      <c r="AD148" s="586"/>
      <c r="AE148" s="586"/>
      <c r="AF148" s="586"/>
      <c r="AG148" s="586"/>
      <c r="AH148" s="586"/>
    </row>
    <row r="149" spans="1:34" s="524" customFormat="1" ht="188.25" customHeight="1">
      <c r="A149" s="1207"/>
      <c r="B149" s="1207"/>
      <c r="C149" s="1207"/>
      <c r="D149" s="1207"/>
      <c r="E149" s="1207"/>
      <c r="F149" s="1207"/>
      <c r="G149" s="959">
        <v>1</v>
      </c>
      <c r="H149" s="959"/>
      <c r="I149" s="1207"/>
      <c r="J149" s="1207"/>
      <c r="K149" s="967">
        <v>1</v>
      </c>
      <c r="L149" s="594" t="str">
        <f>mergeValue(A149)&amp;"."&amp;mergeValue(B149)&amp;"."&amp;mergeValue(C149)&amp;"."&amp;mergeValue(D149)&amp;"."&amp;mergeValue(F149)&amp;"."&amp;mergeValue(G149)</f>
        <v>1.1.1.1.1.1</v>
      </c>
      <c r="M149" s="1070"/>
      <c r="N149" s="587"/>
      <c r="O149" s="563"/>
      <c r="P149" s="563"/>
      <c r="Q149" s="1095"/>
      <c r="R149" s="1249"/>
      <c r="S149" s="1214" t="s">
        <v>84</v>
      </c>
      <c r="T149" s="1249"/>
      <c r="U149" s="1214" t="s">
        <v>85</v>
      </c>
      <c r="V149" s="579"/>
      <c r="W149" s="1206" t="s">
        <v>661</v>
      </c>
      <c r="X149" s="586" t="str">
        <f>strCheckDate(O150:V150)</f>
        <v/>
      </c>
      <c r="Y149" s="590"/>
      <c r="Z149" s="590" t="str">
        <f>IF(M149="","",M149)</f>
        <v/>
      </c>
      <c r="AA149" s="590"/>
      <c r="AB149" s="590"/>
      <c r="AC149" s="590"/>
      <c r="AD149" s="586"/>
      <c r="AE149" s="586"/>
      <c r="AF149" s="586"/>
      <c r="AG149" s="586"/>
      <c r="AH149" s="586"/>
    </row>
    <row r="150" spans="1:34" s="524" customFormat="1" ht="0.2" customHeight="1">
      <c r="A150" s="1207"/>
      <c r="B150" s="1207"/>
      <c r="C150" s="1207"/>
      <c r="D150" s="1207"/>
      <c r="E150" s="1207"/>
      <c r="F150" s="1207"/>
      <c r="G150" s="959"/>
      <c r="H150" s="959"/>
      <c r="I150" s="1207"/>
      <c r="J150" s="1207"/>
      <c r="K150" s="967"/>
      <c r="L150" s="601"/>
      <c r="M150" s="647"/>
      <c r="N150" s="587"/>
      <c r="O150" s="563"/>
      <c r="P150" s="563"/>
      <c r="Q150" s="585" t="str">
        <f>R149&amp;"-"&amp;T149</f>
        <v>-</v>
      </c>
      <c r="R150" s="1213"/>
      <c r="S150" s="1214"/>
      <c r="T150" s="1213"/>
      <c r="U150" s="1214"/>
      <c r="V150" s="579"/>
      <c r="W150" s="1206"/>
      <c r="X150" s="586"/>
      <c r="Y150" s="586"/>
      <c r="Z150" s="586"/>
      <c r="AA150" s="586"/>
      <c r="AB150" s="586"/>
      <c r="AC150" s="586"/>
      <c r="AD150" s="586"/>
      <c r="AE150" s="586"/>
      <c r="AF150" s="586"/>
      <c r="AG150" s="586"/>
      <c r="AH150" s="586"/>
    </row>
    <row r="151" spans="1:34" s="523" customFormat="1" ht="15" customHeight="1">
      <c r="A151" s="1207"/>
      <c r="B151" s="1207"/>
      <c r="C151" s="1207"/>
      <c r="D151" s="1207"/>
      <c r="E151" s="1207"/>
      <c r="F151" s="1207"/>
      <c r="G151" s="961"/>
      <c r="H151" s="959"/>
      <c r="I151" s="1207"/>
      <c r="J151" s="1207"/>
      <c r="K151" s="966"/>
      <c r="L151" s="539"/>
      <c r="M151" s="557" t="s">
        <v>25</v>
      </c>
      <c r="N151" s="552"/>
      <c r="O151" s="546"/>
      <c r="P151" s="546"/>
      <c r="Q151" s="546"/>
      <c r="R151" s="574"/>
      <c r="S151" s="565"/>
      <c r="T151" s="564"/>
      <c r="U151" s="552"/>
      <c r="V151" s="561"/>
      <c r="W151" s="1206"/>
      <c r="X151" s="588"/>
      <c r="Y151" s="588"/>
      <c r="Z151" s="588"/>
      <c r="AA151" s="588"/>
      <c r="AB151" s="588"/>
      <c r="AC151" s="588"/>
      <c r="AD151" s="588"/>
      <c r="AE151" s="588"/>
      <c r="AF151" s="588"/>
      <c r="AG151" s="588"/>
      <c r="AH151" s="588"/>
    </row>
    <row r="152" spans="1:34" s="523" customFormat="1" ht="15" customHeight="1">
      <c r="A152" s="1207"/>
      <c r="B152" s="1207"/>
      <c r="C152" s="1207"/>
      <c r="D152" s="1207"/>
      <c r="E152" s="1207"/>
      <c r="F152" s="961"/>
      <c r="G152" s="961"/>
      <c r="H152" s="959"/>
      <c r="I152" s="1207"/>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customHeight="1" hidden="1">
      <c r="A153" s="1207"/>
      <c r="B153" s="1207"/>
      <c r="C153" s="1207"/>
      <c r="D153" s="1207"/>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4" s="523" customFormat="1" ht="15" customHeight="1">
      <c r="A154" s="1207"/>
      <c r="B154" s="1207"/>
      <c r="C154" s="1207"/>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4" s="523" customFormat="1" ht="15" customHeight="1">
      <c r="A155" s="1207"/>
      <c r="B155" s="1207"/>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4" s="523" customFormat="1" ht="15" customHeight="1">
      <c r="A156" s="1207"/>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4"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24:34" ht="17.1" customHeight="1">
      <c r="X158" s="204"/>
      <c r="Y158" s="204"/>
      <c r="Z158" s="204"/>
      <c r="AA158" s="204"/>
      <c r="AB158" s="204"/>
      <c r="AC158" s="204"/>
      <c r="AD158" s="204"/>
      <c r="AE158" s="204"/>
      <c r="AF158" s="204"/>
      <c r="AG158" s="204"/>
      <c r="AH158" s="204"/>
    </row>
    <row r="159" spans="7:34" s="35" customFormat="1" ht="17.1" customHeight="1">
      <c r="G159" s="35" t="s">
        <v>13</v>
      </c>
      <c r="I159" s="35" t="s">
        <v>184</v>
      </c>
      <c r="V159" s="158"/>
      <c r="X159" s="217"/>
      <c r="Y159" s="217"/>
      <c r="Z159" s="217"/>
      <c r="AA159" s="217"/>
      <c r="AB159" s="217"/>
      <c r="AC159" s="217"/>
      <c r="AD159" s="217"/>
      <c r="AE159" s="217"/>
      <c r="AF159" s="217"/>
      <c r="AG159" s="217"/>
      <c r="AH159" s="217"/>
    </row>
    <row r="160" spans="20:34" ht="17.1" customHeight="1">
      <c r="T160" s="122"/>
      <c r="U160" s="43"/>
      <c r="X160" s="204"/>
      <c r="Y160" s="204"/>
      <c r="Z160" s="204"/>
      <c r="AA160" s="204"/>
      <c r="AB160" s="204"/>
      <c r="AC160" s="204"/>
      <c r="AD160" s="204"/>
      <c r="AE160" s="204"/>
      <c r="AF160" s="204"/>
      <c r="AG160" s="204"/>
      <c r="AH160" s="204"/>
    </row>
    <row r="161" spans="1:33" s="524" customFormat="1" ht="22.5">
      <c r="A161" s="1207">
        <v>1</v>
      </c>
      <c r="B161" s="902"/>
      <c r="C161" s="902"/>
      <c r="D161" s="902"/>
      <c r="E161" s="903"/>
      <c r="F161" s="904"/>
      <c r="G161" s="904"/>
      <c r="H161" s="904"/>
      <c r="I161" s="905"/>
      <c r="J161" s="900"/>
      <c r="K161" s="907"/>
      <c r="L161" s="594">
        <f>mergeValue(A161)</f>
        <v>1</v>
      </c>
      <c r="M161" s="642" t="s">
        <v>20</v>
      </c>
      <c r="N161" s="581"/>
      <c r="O161" s="1301"/>
      <c r="P161" s="1302"/>
      <c r="Q161" s="1302"/>
      <c r="R161" s="1302"/>
      <c r="S161" s="1302"/>
      <c r="T161" s="1302"/>
      <c r="U161" s="1302"/>
      <c r="V161" s="1303"/>
      <c r="W161" s="631" t="s">
        <v>477</v>
      </c>
      <c r="X161" s="586"/>
      <c r="Y161" s="586"/>
      <c r="Z161" s="586"/>
      <c r="AA161" s="586"/>
      <c r="AB161" s="586"/>
      <c r="AC161" s="586"/>
      <c r="AD161" s="586"/>
      <c r="AE161" s="586"/>
      <c r="AF161" s="586"/>
      <c r="AG161" s="586"/>
    </row>
    <row r="162" spans="1:33" s="524" customFormat="1" ht="22.5">
      <c r="A162" s="1207"/>
      <c r="B162" s="1207">
        <v>1</v>
      </c>
      <c r="C162" s="902"/>
      <c r="D162" s="902"/>
      <c r="E162" s="904"/>
      <c r="F162" s="904"/>
      <c r="G162" s="904"/>
      <c r="H162" s="904"/>
      <c r="I162" s="899"/>
      <c r="J162" s="898"/>
      <c r="K162" s="901"/>
      <c r="L162" s="594" t="str">
        <f>mergeValue(A162)&amp;"."&amp;mergeValue(B162)</f>
        <v>1.1</v>
      </c>
      <c r="M162" s="547" t="s">
        <v>16</v>
      </c>
      <c r="N162" s="581"/>
      <c r="O162" s="1301"/>
      <c r="P162" s="1302"/>
      <c r="Q162" s="1302"/>
      <c r="R162" s="1302"/>
      <c r="S162" s="1302"/>
      <c r="T162" s="1302"/>
      <c r="U162" s="1302"/>
      <c r="V162" s="1303"/>
      <c r="W162" s="631" t="s">
        <v>478</v>
      </c>
      <c r="X162" s="586"/>
      <c r="Y162" s="586"/>
      <c r="Z162" s="586"/>
      <c r="AA162" s="586"/>
      <c r="AB162" s="586"/>
      <c r="AC162" s="586"/>
      <c r="AD162" s="586"/>
      <c r="AE162" s="586"/>
      <c r="AF162" s="586"/>
      <c r="AG162" s="586"/>
    </row>
    <row r="163" spans="1:33" s="524" customFormat="1" ht="22.5">
      <c r="A163" s="1207"/>
      <c r="B163" s="1207"/>
      <c r="C163" s="1207">
        <v>1</v>
      </c>
      <c r="D163" s="902"/>
      <c r="E163" s="904"/>
      <c r="F163" s="904"/>
      <c r="G163" s="904"/>
      <c r="H163" s="904"/>
      <c r="I163" s="906"/>
      <c r="J163" s="898"/>
      <c r="K163" s="901"/>
      <c r="L163" s="594" t="str">
        <f>mergeValue(A163)&amp;"."&amp;mergeValue(B163)&amp;"."&amp;mergeValue(C163)</f>
        <v>1.1.1</v>
      </c>
      <c r="M163" s="548" t="s">
        <v>7</v>
      </c>
      <c r="N163" s="581"/>
      <c r="O163" s="1301"/>
      <c r="P163" s="1302"/>
      <c r="Q163" s="1302"/>
      <c r="R163" s="1302"/>
      <c r="S163" s="1302"/>
      <c r="T163" s="1302"/>
      <c r="U163" s="1302"/>
      <c r="V163" s="1303"/>
      <c r="W163" s="631" t="s">
        <v>635</v>
      </c>
      <c r="X163" s="586"/>
      <c r="Y163" s="586"/>
      <c r="Z163" s="586"/>
      <c r="AA163" s="586"/>
      <c r="AB163" s="586"/>
      <c r="AC163" s="586"/>
      <c r="AD163" s="586"/>
      <c r="AE163" s="586"/>
      <c r="AF163" s="586"/>
      <c r="AG163" s="586"/>
    </row>
    <row r="164" spans="1:33" s="524" customFormat="1" ht="22.5">
      <c r="A164" s="1207"/>
      <c r="B164" s="1207"/>
      <c r="C164" s="1207"/>
      <c r="D164" s="1207">
        <v>1</v>
      </c>
      <c r="E164" s="904"/>
      <c r="F164" s="904"/>
      <c r="G164" s="904"/>
      <c r="H164" s="904"/>
      <c r="I164" s="906"/>
      <c r="J164" s="898"/>
      <c r="K164" s="901"/>
      <c r="L164" s="594" t="str">
        <f>mergeValue(A164)&amp;"."&amp;mergeValue(B164)&amp;"."&amp;mergeValue(C164)&amp;"."&amp;mergeValue(D164)</f>
        <v>1.1.1.1</v>
      </c>
      <c r="M164" s="549" t="s">
        <v>22</v>
      </c>
      <c r="N164" s="581"/>
      <c r="O164" s="1301"/>
      <c r="P164" s="1302"/>
      <c r="Q164" s="1302"/>
      <c r="R164" s="1302"/>
      <c r="S164" s="1302"/>
      <c r="T164" s="1302"/>
      <c r="U164" s="1302"/>
      <c r="V164" s="1303"/>
      <c r="W164" s="631" t="s">
        <v>636</v>
      </c>
      <c r="X164" s="586"/>
      <c r="Y164" s="586"/>
      <c r="Z164" s="586"/>
      <c r="AA164" s="586"/>
      <c r="AB164" s="586"/>
      <c r="AC164" s="586"/>
      <c r="AD164" s="586"/>
      <c r="AE164" s="586"/>
      <c r="AF164" s="586"/>
      <c r="AG164" s="586"/>
    </row>
    <row r="165" spans="1:33" s="524" customFormat="1" ht="101.25">
      <c r="A165" s="1207"/>
      <c r="B165" s="1207"/>
      <c r="C165" s="1207"/>
      <c r="D165" s="1207"/>
      <c r="E165" s="1207">
        <v>1</v>
      </c>
      <c r="F165" s="904"/>
      <c r="G165" s="904"/>
      <c r="H165" s="902">
        <v>1</v>
      </c>
      <c r="I165" s="1207">
        <v>1</v>
      </c>
      <c r="J165" s="904"/>
      <c r="K165" s="909"/>
      <c r="L165" s="594" t="str">
        <f>mergeValue(A165)&amp;"."&amp;mergeValue(B165)&amp;"."&amp;mergeValue(C165)&amp;"."&amp;mergeValue(D165)&amp;"."&amp;mergeValue(E165)</f>
        <v>1.1.1.1.1</v>
      </c>
      <c r="M165" s="555" t="s">
        <v>9</v>
      </c>
      <c r="N165" s="582"/>
      <c r="O165" s="1210"/>
      <c r="P165" s="1211"/>
      <c r="Q165" s="1211"/>
      <c r="R165" s="1211"/>
      <c r="S165" s="1211"/>
      <c r="T165" s="1211"/>
      <c r="U165" s="1211"/>
      <c r="V165" s="1212"/>
      <c r="W165" s="631" t="s">
        <v>640</v>
      </c>
      <c r="X165" s="586"/>
      <c r="Y165" s="586"/>
      <c r="Z165" s="586"/>
      <c r="AA165" s="586"/>
      <c r="AB165" s="586"/>
      <c r="AC165" s="586"/>
      <c r="AD165" s="586"/>
      <c r="AE165" s="586"/>
      <c r="AF165" s="586"/>
      <c r="AG165" s="586"/>
    </row>
    <row r="166" spans="1:33" s="524" customFormat="1" ht="90">
      <c r="A166" s="1207"/>
      <c r="B166" s="1207"/>
      <c r="C166" s="1207"/>
      <c r="D166" s="1207"/>
      <c r="E166" s="1207"/>
      <c r="F166" s="1207">
        <v>1</v>
      </c>
      <c r="G166" s="902"/>
      <c r="H166" s="902"/>
      <c r="I166" s="1207"/>
      <c r="J166" s="1207">
        <v>1</v>
      </c>
      <c r="K166" s="910"/>
      <c r="L166" s="594" t="str">
        <f>mergeValue(A166)&amp;"."&amp;mergeValue(B166)&amp;"."&amp;mergeValue(C166)&amp;"."&amp;mergeValue(D166)&amp;"."&amp;mergeValue(E166)&amp;"."&amp;mergeValue(F166)</f>
        <v>1.1.1.1.1.1</v>
      </c>
      <c r="M166" s="556" t="s">
        <v>10</v>
      </c>
      <c r="N166" s="582"/>
      <c r="O166" s="1210"/>
      <c r="P166" s="1211"/>
      <c r="Q166" s="1211"/>
      <c r="R166" s="1211"/>
      <c r="S166" s="1211"/>
      <c r="T166" s="1211"/>
      <c r="U166" s="1211"/>
      <c r="V166" s="1212"/>
      <c r="W166" s="631" t="s">
        <v>638</v>
      </c>
      <c r="X166" s="586"/>
      <c r="Y166" s="590" t="str">
        <f>strCheckUnique(Z166:Z169)</f>
        <v/>
      </c>
      <c r="Z166" s="586"/>
      <c r="AA166" s="590" t="str">
        <f>IF(O166="","",O166&amp;":_")</f>
        <v/>
      </c>
      <c r="AB166" s="586"/>
      <c r="AC166" s="586"/>
      <c r="AD166" s="586"/>
      <c r="AE166" s="586"/>
      <c r="AF166" s="586"/>
      <c r="AG166" s="586"/>
    </row>
    <row r="167" spans="1:33" s="524" customFormat="1" ht="188.25" customHeight="1">
      <c r="A167" s="1207"/>
      <c r="B167" s="1207"/>
      <c r="C167" s="1207"/>
      <c r="D167" s="1207"/>
      <c r="E167" s="1207"/>
      <c r="F167" s="1207"/>
      <c r="G167" s="902">
        <v>1</v>
      </c>
      <c r="H167" s="902"/>
      <c r="I167" s="1207"/>
      <c r="J167" s="1207"/>
      <c r="K167" s="910">
        <v>1</v>
      </c>
      <c r="L167" s="594" t="str">
        <f>mergeValue(A167)&amp;"."&amp;mergeValue(B167)&amp;"."&amp;mergeValue(C167)&amp;"."&amp;mergeValue(D167)&amp;"."&amp;mergeValue(E167)&amp;"."&amp;mergeValue(F167)&amp;"."&amp;mergeValue(G167)</f>
        <v>1.1.1.1.1.1.1</v>
      </c>
      <c r="M167" s="1070"/>
      <c r="N167" s="587"/>
      <c r="O167" s="1079"/>
      <c r="P167" s="563"/>
      <c r="Q167" s="563"/>
      <c r="R167" s="1249"/>
      <c r="S167" s="1214" t="s">
        <v>84</v>
      </c>
      <c r="T167" s="1249"/>
      <c r="U167" s="1214" t="s">
        <v>84</v>
      </c>
      <c r="V167" s="579"/>
      <c r="W167" s="1206" t="s">
        <v>658</v>
      </c>
      <c r="X167" s="586" t="str">
        <f>strCheckDate(O168:V168)</f>
        <v/>
      </c>
      <c r="Y167" s="590"/>
      <c r="Z167" s="590" t="str">
        <f>IF(M167="","",M167)</f>
        <v/>
      </c>
      <c r="AA167" s="590"/>
      <c r="AB167" s="590"/>
      <c r="AC167" s="590"/>
      <c r="AD167" s="586"/>
      <c r="AE167" s="586"/>
      <c r="AF167" s="586"/>
      <c r="AG167" s="586"/>
    </row>
    <row r="168" spans="1:33" s="524" customFormat="1" ht="11.25" customHeight="1" hidden="1">
      <c r="A168" s="1207"/>
      <c r="B168" s="1207"/>
      <c r="C168" s="1207"/>
      <c r="D168" s="1207"/>
      <c r="E168" s="1207"/>
      <c r="F168" s="1207"/>
      <c r="G168" s="902"/>
      <c r="H168" s="902"/>
      <c r="I168" s="1207"/>
      <c r="J168" s="1207"/>
      <c r="K168" s="910"/>
      <c r="L168" s="601"/>
      <c r="M168" s="647"/>
      <c r="N168" s="587"/>
      <c r="O168" s="585"/>
      <c r="P168" s="563"/>
      <c r="Q168" s="585" t="str">
        <f>R167&amp;"-"&amp;T167</f>
        <v>-</v>
      </c>
      <c r="R168" s="1213"/>
      <c r="S168" s="1214"/>
      <c r="T168" s="1213"/>
      <c r="U168" s="1214"/>
      <c r="V168" s="579"/>
      <c r="W168" s="1206"/>
      <c r="X168" s="586"/>
      <c r="Y168" s="586"/>
      <c r="Z168" s="586"/>
      <c r="AA168" s="586"/>
      <c r="AB168" s="586"/>
      <c r="AC168" s="586"/>
      <c r="AD168" s="586"/>
      <c r="AE168" s="586"/>
      <c r="AF168" s="586"/>
      <c r="AG168" s="586"/>
    </row>
    <row r="169" spans="1:33" s="523" customFormat="1" ht="15" customHeight="1">
      <c r="A169" s="1207"/>
      <c r="B169" s="1207"/>
      <c r="C169" s="1207"/>
      <c r="D169" s="1207"/>
      <c r="E169" s="1207"/>
      <c r="F169" s="1207"/>
      <c r="G169" s="904"/>
      <c r="H169" s="902"/>
      <c r="I169" s="1207"/>
      <c r="J169" s="1207"/>
      <c r="K169" s="909"/>
      <c r="L169" s="539"/>
      <c r="M169" s="558" t="s">
        <v>25</v>
      </c>
      <c r="N169" s="552"/>
      <c r="O169" s="546"/>
      <c r="P169" s="546"/>
      <c r="Q169" s="546"/>
      <c r="R169" s="574"/>
      <c r="S169" s="565"/>
      <c r="T169" s="564"/>
      <c r="U169" s="552"/>
      <c r="V169" s="561"/>
      <c r="W169" s="1206"/>
      <c r="X169" s="588"/>
      <c r="Y169" s="588"/>
      <c r="Z169" s="588"/>
      <c r="AA169" s="588"/>
      <c r="AB169" s="588"/>
      <c r="AC169" s="588"/>
      <c r="AD169" s="588"/>
      <c r="AE169" s="588"/>
      <c r="AF169" s="588"/>
      <c r="AG169" s="588"/>
    </row>
    <row r="170" spans="1:33" s="523" customFormat="1" ht="15" customHeight="1">
      <c r="A170" s="1207"/>
      <c r="B170" s="1207"/>
      <c r="C170" s="1207"/>
      <c r="D170" s="1207"/>
      <c r="E170" s="1207"/>
      <c r="F170" s="904"/>
      <c r="G170" s="904"/>
      <c r="H170" s="902"/>
      <c r="I170" s="1207"/>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7"/>
      <c r="B171" s="1207"/>
      <c r="C171" s="1207"/>
      <c r="D171" s="1207"/>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7"/>
      <c r="B172" s="1207"/>
      <c r="C172" s="1207"/>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7"/>
      <c r="B173" s="1207"/>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7"/>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7:30" s="35" customFormat="1" ht="17.1" customHeight="1">
      <c r="G177" s="35" t="s">
        <v>13</v>
      </c>
      <c r="I177" s="35" t="s">
        <v>208</v>
      </c>
      <c r="AD177" s="158"/>
    </row>
    <row r="178" spans="12:39" ht="17.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33" s="686" customFormat="1" ht="22.5">
      <c r="A179" s="1207">
        <v>1</v>
      </c>
      <c r="B179" s="981"/>
      <c r="C179" s="981"/>
      <c r="D179" s="981"/>
      <c r="E179" s="981"/>
      <c r="F179" s="981"/>
      <c r="G179" s="982"/>
      <c r="H179" s="982"/>
      <c r="I179" s="984"/>
      <c r="J179" s="976"/>
      <c r="K179" s="976"/>
      <c r="L179" s="725">
        <f>mergeValue(A179)</f>
        <v>1</v>
      </c>
      <c r="M179" s="642" t="s">
        <v>20</v>
      </c>
      <c r="N179" s="717"/>
      <c r="O179" s="1301"/>
      <c r="P179" s="1302"/>
      <c r="Q179" s="1302"/>
      <c r="R179" s="1302"/>
      <c r="S179" s="1302"/>
      <c r="T179" s="1302"/>
      <c r="U179" s="1302"/>
      <c r="V179" s="1302"/>
      <c r="W179" s="1303"/>
      <c r="X179" s="718" t="s">
        <v>477</v>
      </c>
      <c r="Y179" s="720"/>
      <c r="Z179" s="720"/>
      <c r="AA179" s="720"/>
      <c r="AB179" s="720"/>
      <c r="AC179" s="720"/>
      <c r="AD179" s="720"/>
      <c r="AE179" s="720"/>
      <c r="AF179" s="720"/>
      <c r="AG179" s="720"/>
    </row>
    <row r="180" spans="1:33" s="686" customFormat="1" ht="22.5">
      <c r="A180" s="1207"/>
      <c r="B180" s="1207">
        <v>1</v>
      </c>
      <c r="C180" s="981"/>
      <c r="D180" s="981"/>
      <c r="E180" s="981"/>
      <c r="F180" s="981"/>
      <c r="G180" s="986"/>
      <c r="H180" s="983"/>
      <c r="I180" s="988"/>
      <c r="J180" s="973"/>
      <c r="K180" s="972"/>
      <c r="L180" s="725" t="str">
        <f>mergeValue(A180)&amp;"."&amp;mergeValue(B180)</f>
        <v>1.1</v>
      </c>
      <c r="M180" s="693" t="s">
        <v>16</v>
      </c>
      <c r="N180" s="717"/>
      <c r="O180" s="1301"/>
      <c r="P180" s="1302"/>
      <c r="Q180" s="1302"/>
      <c r="R180" s="1302"/>
      <c r="S180" s="1302"/>
      <c r="T180" s="1302"/>
      <c r="U180" s="1302"/>
      <c r="V180" s="1302"/>
      <c r="W180" s="1303"/>
      <c r="X180" s="718" t="s">
        <v>478</v>
      </c>
      <c r="Y180" s="720"/>
      <c r="Z180" s="720"/>
      <c r="AA180" s="720"/>
      <c r="AB180" s="720"/>
      <c r="AC180" s="720"/>
      <c r="AD180" s="720"/>
      <c r="AE180" s="720"/>
      <c r="AF180" s="720"/>
      <c r="AG180" s="720"/>
    </row>
    <row r="181" spans="1:33" s="686" customFormat="1" ht="22.5">
      <c r="A181" s="1207"/>
      <c r="B181" s="1207"/>
      <c r="C181" s="1207">
        <v>1</v>
      </c>
      <c r="D181" s="981"/>
      <c r="E181" s="981"/>
      <c r="F181" s="981"/>
      <c r="G181" s="986"/>
      <c r="H181" s="983"/>
      <c r="I181" s="989"/>
      <c r="J181" s="973"/>
      <c r="K181" s="972"/>
      <c r="L181" s="725" t="str">
        <f>mergeValue(A181)&amp;"."&amp;mergeValue(B181)&amp;"."&amp;mergeValue(C181)</f>
        <v>1.1.1</v>
      </c>
      <c r="M181" s="694" t="s">
        <v>7</v>
      </c>
      <c r="N181" s="717"/>
      <c r="O181" s="1301"/>
      <c r="P181" s="1302"/>
      <c r="Q181" s="1302"/>
      <c r="R181" s="1302"/>
      <c r="S181" s="1302"/>
      <c r="T181" s="1302"/>
      <c r="U181" s="1302"/>
      <c r="V181" s="1302"/>
      <c r="W181" s="1303"/>
      <c r="X181" s="718" t="s">
        <v>635</v>
      </c>
      <c r="Y181" s="720"/>
      <c r="Z181" s="720"/>
      <c r="AA181" s="720"/>
      <c r="AB181" s="720"/>
      <c r="AC181" s="720"/>
      <c r="AD181" s="720"/>
      <c r="AE181" s="720"/>
      <c r="AF181" s="720"/>
      <c r="AG181" s="720"/>
    </row>
    <row r="182" spans="1:33" s="686" customFormat="1" ht="22.5">
      <c r="A182" s="1207"/>
      <c r="B182" s="1207"/>
      <c r="C182" s="1207"/>
      <c r="D182" s="1207">
        <v>1</v>
      </c>
      <c r="E182" s="981"/>
      <c r="F182" s="981"/>
      <c r="G182" s="986"/>
      <c r="H182" s="983"/>
      <c r="I182" s="989"/>
      <c r="J182" s="987"/>
      <c r="K182" s="972"/>
      <c r="L182" s="725" t="str">
        <f>mergeValue(A182)&amp;"."&amp;mergeValue(B182)&amp;"."&amp;mergeValue(C182)&amp;"."&amp;mergeValue(D182)</f>
        <v>1.1.1.1</v>
      </c>
      <c r="M182" s="695" t="s">
        <v>22</v>
      </c>
      <c r="N182" s="717"/>
      <c r="O182" s="1301"/>
      <c r="P182" s="1302"/>
      <c r="Q182" s="1302"/>
      <c r="R182" s="1302"/>
      <c r="S182" s="1302"/>
      <c r="T182" s="1302"/>
      <c r="U182" s="1302"/>
      <c r="V182" s="1302"/>
      <c r="W182" s="1303"/>
      <c r="X182" s="718" t="s">
        <v>689</v>
      </c>
      <c r="Y182" s="720"/>
      <c r="Z182" s="720"/>
      <c r="AA182" s="720"/>
      <c r="AB182" s="720"/>
      <c r="AC182" s="720"/>
      <c r="AD182" s="720"/>
      <c r="AE182" s="720"/>
      <c r="AF182" s="720"/>
      <c r="AG182" s="720"/>
    </row>
    <row r="183" spans="1:33" s="686" customFormat="1" ht="56.25" customHeight="1">
      <c r="A183" s="1207"/>
      <c r="B183" s="1207"/>
      <c r="C183" s="1207"/>
      <c r="D183" s="1207"/>
      <c r="E183" s="981">
        <v>1</v>
      </c>
      <c r="F183" s="981"/>
      <c r="G183" s="986"/>
      <c r="H183" s="983"/>
      <c r="I183" s="989"/>
      <c r="J183" s="987"/>
      <c r="K183" s="977"/>
      <c r="L183" s="725" t="str">
        <f>mergeValue(A183)&amp;"."&amp;mergeValue(B183)&amp;"."&amp;mergeValue(C183)&amp;"."&amp;mergeValue(D183)&amp;"."&amp;mergeValue(E183)</f>
        <v>1.1.1.1.1</v>
      </c>
      <c r="M183" s="1073"/>
      <c r="N183" s="691"/>
      <c r="O183" s="1075"/>
      <c r="P183" s="1076"/>
      <c r="Q183" s="672"/>
      <c r="R183" s="672"/>
      <c r="S183" s="1092"/>
      <c r="T183" s="651" t="s">
        <v>84</v>
      </c>
      <c r="U183" s="1092"/>
      <c r="V183" s="651" t="s">
        <v>84</v>
      </c>
      <c r="W183" s="728"/>
      <c r="X183" s="718" t="s">
        <v>690</v>
      </c>
      <c r="Y183" s="720" t="str">
        <f>strCheckDateTwo(N183:W183)</f>
        <v/>
      </c>
      <c r="Z183" s="720"/>
      <c r="AA183" s="720"/>
      <c r="AB183" s="720"/>
      <c r="AC183" s="720"/>
      <c r="AD183" s="720"/>
      <c r="AE183" s="720"/>
      <c r="AF183" s="720"/>
      <c r="AG183" s="720"/>
    </row>
    <row r="184" spans="1:33" s="686" customFormat="1" ht="14.25" customHeight="1" hidden="1">
      <c r="A184" s="1207"/>
      <c r="B184" s="1207"/>
      <c r="C184" s="1207"/>
      <c r="D184" s="1207"/>
      <c r="E184" s="981"/>
      <c r="F184" s="981"/>
      <c r="G184" s="986"/>
      <c r="H184" s="983"/>
      <c r="I184" s="989"/>
      <c r="J184" s="987"/>
      <c r="K184" s="977"/>
      <c r="L184" s="715"/>
      <c r="M184" s="702"/>
      <c r="N184" s="647"/>
      <c r="O184" s="647"/>
      <c r="P184" s="647"/>
      <c r="Q184" s="647"/>
      <c r="R184" s="719" t="str">
        <f>S183&amp;"-"&amp;U183</f>
        <v>-</v>
      </c>
      <c r="S184" s="729"/>
      <c r="T184" s="721"/>
      <c r="U184" s="729"/>
      <c r="V184" s="647"/>
      <c r="W184" s="647"/>
      <c r="X184" s="701"/>
      <c r="Y184" s="720"/>
      <c r="Z184" s="720"/>
      <c r="AA184" s="720"/>
      <c r="AB184" s="720"/>
      <c r="AC184" s="720"/>
      <c r="AD184" s="720"/>
      <c r="AE184" s="720"/>
      <c r="AF184" s="720"/>
      <c r="AG184" s="720"/>
    </row>
    <row r="185" spans="1:33" s="686" customFormat="1" ht="15" customHeight="1">
      <c r="A185" s="1207"/>
      <c r="B185" s="1207"/>
      <c r="C185" s="1207"/>
      <c r="D185" s="1207"/>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33" s="685" customFormat="1" ht="15" customHeight="1">
      <c r="A186" s="1207"/>
      <c r="B186" s="1207"/>
      <c r="C186" s="1207"/>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33" s="685" customFormat="1" ht="15" customHeight="1">
      <c r="A187" s="1207"/>
      <c r="B187" s="1207"/>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33" s="685" customFormat="1" ht="15" customHeight="1">
      <c r="A188" s="1207"/>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33"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7: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7:20" s="35" customFormat="1" ht="17.1" customHeight="1">
      <c r="G191" s="35" t="s">
        <v>13</v>
      </c>
      <c r="I191" s="35" t="s">
        <v>209</v>
      </c>
      <c r="T191" s="158"/>
    </row>
    <row r="192" spans="12:38" ht="17.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4" s="686" customFormat="1" ht="22.5">
      <c r="A193" s="1207">
        <v>1</v>
      </c>
      <c r="B193" s="1016"/>
      <c r="C193" s="1016"/>
      <c r="D193" s="1016"/>
      <c r="E193" s="1016"/>
      <c r="F193" s="1009"/>
      <c r="G193" s="1015"/>
      <c r="H193" s="1015"/>
      <c r="I193" s="997"/>
      <c r="J193" s="996"/>
      <c r="K193" s="996"/>
      <c r="L193" s="725">
        <f>mergeValue(A193)</f>
        <v>1</v>
      </c>
      <c r="M193" s="642" t="s">
        <v>20</v>
      </c>
      <c r="N193" s="1298"/>
      <c r="O193" s="1299"/>
      <c r="P193" s="1299"/>
      <c r="Q193" s="1299"/>
      <c r="R193" s="1299"/>
      <c r="S193" s="1299"/>
      <c r="T193" s="1299"/>
      <c r="U193" s="1299"/>
      <c r="V193" s="1299"/>
      <c r="W193" s="1299"/>
      <c r="X193" s="1299"/>
      <c r="Y193" s="1299"/>
      <c r="Z193" s="1299"/>
      <c r="AA193" s="1299"/>
      <c r="AB193" s="1299"/>
      <c r="AC193" s="1299"/>
      <c r="AD193" s="1299"/>
      <c r="AE193" s="1299"/>
      <c r="AF193" s="1300"/>
      <c r="AG193" s="718" t="s">
        <v>477</v>
      </c>
      <c r="AH193" s="720"/>
      <c r="AI193" s="720"/>
      <c r="AJ193" s="720"/>
      <c r="AK193" s="720"/>
      <c r="AL193" s="720"/>
      <c r="AM193" s="720"/>
      <c r="AN193" s="720"/>
      <c r="AO193" s="720"/>
      <c r="AP193" s="720"/>
      <c r="AQ193" s="720"/>
      <c r="AR193" s="720"/>
    </row>
    <row r="194" spans="1:44" s="686" customFormat="1" ht="22.5">
      <c r="A194" s="1207"/>
      <c r="B194" s="1207">
        <v>1</v>
      </c>
      <c r="C194" s="1016"/>
      <c r="D194" s="1016"/>
      <c r="E194" s="1016"/>
      <c r="F194" s="1009"/>
      <c r="G194" s="1018"/>
      <c r="H194" s="1019"/>
      <c r="I194" s="998"/>
      <c r="J194" s="993"/>
      <c r="K194" s="991"/>
      <c r="L194" s="725" t="str">
        <f>mergeValue(A194)&amp;"."&amp;mergeValue(B194)</f>
        <v>1.1</v>
      </c>
      <c r="M194" s="693" t="s">
        <v>16</v>
      </c>
      <c r="N194" s="1295"/>
      <c r="O194" s="1296"/>
      <c r="P194" s="1296"/>
      <c r="Q194" s="1296"/>
      <c r="R194" s="1296"/>
      <c r="S194" s="1296"/>
      <c r="T194" s="1296"/>
      <c r="U194" s="1296"/>
      <c r="V194" s="1296"/>
      <c r="W194" s="1296"/>
      <c r="X194" s="1296"/>
      <c r="Y194" s="1296"/>
      <c r="Z194" s="1296"/>
      <c r="AA194" s="1296"/>
      <c r="AB194" s="1296"/>
      <c r="AC194" s="1296"/>
      <c r="AD194" s="1296"/>
      <c r="AE194" s="1296"/>
      <c r="AF194" s="1297"/>
      <c r="AG194" s="718" t="s">
        <v>478</v>
      </c>
      <c r="AH194" s="720"/>
      <c r="AI194" s="720"/>
      <c r="AJ194" s="720"/>
      <c r="AK194" s="720"/>
      <c r="AL194" s="720"/>
      <c r="AM194" s="720"/>
      <c r="AN194" s="720"/>
      <c r="AO194" s="720"/>
      <c r="AP194" s="720"/>
      <c r="AQ194" s="720"/>
      <c r="AR194" s="720"/>
    </row>
    <row r="195" spans="1:44" s="686" customFormat="1" ht="22.5">
      <c r="A195" s="1207"/>
      <c r="B195" s="1207"/>
      <c r="C195" s="1207">
        <v>1</v>
      </c>
      <c r="D195" s="1016"/>
      <c r="E195" s="1016"/>
      <c r="F195" s="1009"/>
      <c r="G195" s="1018"/>
      <c r="H195" s="1019"/>
      <c r="I195" s="998"/>
      <c r="J195" s="993"/>
      <c r="K195" s="991"/>
      <c r="L195" s="725" t="str">
        <f>mergeValue(A195)&amp;"."&amp;mergeValue(B195)&amp;"."&amp;mergeValue(C195)</f>
        <v>1.1.1</v>
      </c>
      <c r="M195" s="694" t="s">
        <v>7</v>
      </c>
      <c r="N195" s="1295"/>
      <c r="O195" s="1296"/>
      <c r="P195" s="1296"/>
      <c r="Q195" s="1296"/>
      <c r="R195" s="1296"/>
      <c r="S195" s="1296"/>
      <c r="T195" s="1296"/>
      <c r="U195" s="1296"/>
      <c r="V195" s="1296"/>
      <c r="W195" s="1296"/>
      <c r="X195" s="1296"/>
      <c r="Y195" s="1296"/>
      <c r="Z195" s="1296"/>
      <c r="AA195" s="1296"/>
      <c r="AB195" s="1296"/>
      <c r="AC195" s="1296"/>
      <c r="AD195" s="1296"/>
      <c r="AE195" s="1296"/>
      <c r="AF195" s="1297"/>
      <c r="AG195" s="718" t="s">
        <v>635</v>
      </c>
      <c r="AH195" s="720"/>
      <c r="AI195" s="720"/>
      <c r="AJ195" s="720"/>
      <c r="AK195" s="720"/>
      <c r="AL195" s="720"/>
      <c r="AM195" s="720"/>
      <c r="AN195" s="720"/>
      <c r="AO195" s="720"/>
      <c r="AP195" s="720"/>
      <c r="AQ195" s="720"/>
      <c r="AR195" s="720"/>
    </row>
    <row r="196" spans="1:44" s="686" customFormat="1" ht="15" customHeight="1">
      <c r="A196" s="1207"/>
      <c r="B196" s="1207"/>
      <c r="C196" s="1207"/>
      <c r="D196" s="1207">
        <v>1</v>
      </c>
      <c r="E196" s="1016"/>
      <c r="F196" s="1009"/>
      <c r="G196" s="1018"/>
      <c r="H196" s="1019"/>
      <c r="I196" s="998"/>
      <c r="J196" s="993"/>
      <c r="K196" s="991"/>
      <c r="L196" s="725" t="str">
        <f>mergeValue(A196)&amp;"."&amp;mergeValue(B196)&amp;"."&amp;mergeValue(C196)&amp;"."&amp;mergeValue(D196)</f>
        <v>1.1.1.1</v>
      </c>
      <c r="M196" s="695" t="s">
        <v>22</v>
      </c>
      <c r="N196" s="1295"/>
      <c r="O196" s="1296"/>
      <c r="P196" s="1296"/>
      <c r="Q196" s="1296"/>
      <c r="R196" s="1296"/>
      <c r="S196" s="1296"/>
      <c r="T196" s="1296"/>
      <c r="U196" s="1296"/>
      <c r="V196" s="1296"/>
      <c r="W196" s="1296"/>
      <c r="X196" s="1296"/>
      <c r="Y196" s="1296"/>
      <c r="Z196" s="1296"/>
      <c r="AA196" s="1296"/>
      <c r="AB196" s="1296"/>
      <c r="AC196" s="1296"/>
      <c r="AD196" s="1296"/>
      <c r="AE196" s="1296"/>
      <c r="AF196" s="1297"/>
      <c r="AG196" s="718" t="s">
        <v>682</v>
      </c>
      <c r="AH196" s="720"/>
      <c r="AI196" s="720"/>
      <c r="AJ196" s="720"/>
      <c r="AK196" s="720"/>
      <c r="AL196" s="720"/>
      <c r="AM196" s="720"/>
      <c r="AN196" s="720"/>
      <c r="AO196" s="720"/>
      <c r="AP196" s="720"/>
      <c r="AQ196" s="720"/>
      <c r="AR196" s="720"/>
    </row>
    <row r="197" spans="1:44" s="686" customFormat="1" ht="17.1" customHeight="1">
      <c r="A197" s="1207"/>
      <c r="B197" s="1207"/>
      <c r="C197" s="1207"/>
      <c r="D197" s="1207"/>
      <c r="E197" s="1207">
        <v>1</v>
      </c>
      <c r="F197" s="1009"/>
      <c r="G197" s="1018"/>
      <c r="H197" s="1019"/>
      <c r="I197" s="1020"/>
      <c r="J197" s="1010"/>
      <c r="K197" s="1163"/>
      <c r="L197" s="1268" t="str">
        <f>mergeValue(A197)&amp;"."&amp;mergeValue(B197)&amp;"."&amp;mergeValue(C197)&amp;"."&amp;mergeValue(D197)&amp;"."&amp;mergeValue(E197)</f>
        <v>1.1.1.1.1</v>
      </c>
      <c r="M197" s="1269"/>
      <c r="N197" s="1214" t="s">
        <v>85</v>
      </c>
      <c r="O197" s="1276"/>
      <c r="P197" s="1274">
        <v>1</v>
      </c>
      <c r="Q197" s="1326"/>
      <c r="R197" s="1214" t="s">
        <v>85</v>
      </c>
      <c r="S197" s="1276"/>
      <c r="T197" s="1274">
        <v>1</v>
      </c>
      <c r="U197" s="1326"/>
      <c r="V197" s="1214" t="s">
        <v>85</v>
      </c>
      <c r="W197" s="702"/>
      <c r="X197" s="690">
        <v>1</v>
      </c>
      <c r="Y197" s="1097"/>
      <c r="Z197" s="672"/>
      <c r="AA197" s="672"/>
      <c r="AB197" s="1249"/>
      <c r="AC197" s="1214" t="s">
        <v>84</v>
      </c>
      <c r="AD197" s="1249"/>
      <c r="AE197" s="1214" t="s">
        <v>84</v>
      </c>
      <c r="AF197" s="716"/>
      <c r="AG197" s="1271" t="s">
        <v>683</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4" s="686" customFormat="1" ht="17.1" customHeight="1">
      <c r="A198" s="1207"/>
      <c r="B198" s="1207"/>
      <c r="C198" s="1207"/>
      <c r="D198" s="1207"/>
      <c r="E198" s="1207"/>
      <c r="F198" s="1009"/>
      <c r="G198" s="1018"/>
      <c r="H198" s="1019"/>
      <c r="I198" s="1020"/>
      <c r="J198" s="1010"/>
      <c r="K198" s="1163"/>
      <c r="L198" s="1268"/>
      <c r="M198" s="1269"/>
      <c r="N198" s="1214"/>
      <c r="O198" s="1276"/>
      <c r="P198" s="1274"/>
      <c r="Q198" s="1326"/>
      <c r="R198" s="1214"/>
      <c r="S198" s="1276"/>
      <c r="T198" s="1274"/>
      <c r="U198" s="1326"/>
      <c r="V198" s="1214"/>
      <c r="W198" s="727"/>
      <c r="X198" s="706"/>
      <c r="Y198" s="706"/>
      <c r="Z198" s="708"/>
      <c r="AA198" s="604" t="str">
        <f>AB197&amp;"-"&amp;AD197</f>
        <v>-</v>
      </c>
      <c r="AB198" s="1213"/>
      <c r="AC198" s="1214"/>
      <c r="AD198" s="1213"/>
      <c r="AE198" s="1214"/>
      <c r="AF198" s="674"/>
      <c r="AG198" s="1272"/>
      <c r="AH198" s="720"/>
      <c r="AI198" s="723"/>
      <c r="AJ198" s="723"/>
      <c r="AK198" s="723"/>
      <c r="AL198" s="723"/>
      <c r="AM198" s="723"/>
      <c r="AN198" s="723"/>
      <c r="AO198" s="720"/>
      <c r="AP198" s="720"/>
      <c r="AQ198" s="720"/>
      <c r="AR198" s="720"/>
    </row>
    <row r="199" spans="1:44" s="686" customFormat="1" ht="17.1" customHeight="1">
      <c r="A199" s="1207"/>
      <c r="B199" s="1207"/>
      <c r="C199" s="1207"/>
      <c r="D199" s="1207"/>
      <c r="E199" s="1207"/>
      <c r="F199" s="1009"/>
      <c r="G199" s="1018"/>
      <c r="H199" s="1019"/>
      <c r="I199" s="1020"/>
      <c r="J199" s="1010"/>
      <c r="K199" s="1163"/>
      <c r="L199" s="1268"/>
      <c r="M199" s="1269"/>
      <c r="N199" s="1214"/>
      <c r="O199" s="1276"/>
      <c r="P199" s="1274"/>
      <c r="Q199" s="1326"/>
      <c r="R199" s="1214"/>
      <c r="S199" s="603"/>
      <c r="T199" s="699"/>
      <c r="U199" s="706"/>
      <c r="V199" s="707"/>
      <c r="W199" s="707"/>
      <c r="X199" s="707"/>
      <c r="Y199" s="707"/>
      <c r="Z199" s="708"/>
      <c r="AA199" s="708"/>
      <c r="AB199" s="709"/>
      <c r="AC199" s="705"/>
      <c r="AD199" s="705"/>
      <c r="AE199" s="709"/>
      <c r="AF199" s="705"/>
      <c r="AG199" s="1272"/>
      <c r="AH199" s="720"/>
      <c r="AI199" s="723"/>
      <c r="AJ199" s="723"/>
      <c r="AK199" s="723"/>
      <c r="AL199" s="723"/>
      <c r="AM199" s="723"/>
      <c r="AN199" s="723"/>
      <c r="AO199" s="720"/>
      <c r="AP199" s="720"/>
      <c r="AQ199" s="720"/>
      <c r="AR199" s="720"/>
    </row>
    <row r="200" spans="1:44" s="686" customFormat="1" ht="17.1" customHeight="1">
      <c r="A200" s="1207"/>
      <c r="B200" s="1207"/>
      <c r="C200" s="1207"/>
      <c r="D200" s="1207"/>
      <c r="E200" s="1207"/>
      <c r="F200" s="1009"/>
      <c r="G200" s="1018"/>
      <c r="H200" s="1019"/>
      <c r="I200" s="1020"/>
      <c r="J200" s="1010"/>
      <c r="K200" s="1163"/>
      <c r="L200" s="1268"/>
      <c r="M200" s="1269"/>
      <c r="N200" s="1214"/>
      <c r="O200" s="710"/>
      <c r="P200" s="712"/>
      <c r="Q200" s="711"/>
      <c r="R200" s="707"/>
      <c r="S200" s="707"/>
      <c r="T200" s="707"/>
      <c r="U200" s="707"/>
      <c r="V200" s="707"/>
      <c r="W200" s="707"/>
      <c r="X200" s="707"/>
      <c r="Y200" s="707"/>
      <c r="Z200" s="708"/>
      <c r="AA200" s="708"/>
      <c r="AB200" s="709"/>
      <c r="AC200" s="705"/>
      <c r="AD200" s="705"/>
      <c r="AE200" s="709"/>
      <c r="AF200" s="705"/>
      <c r="AG200" s="1272"/>
      <c r="AH200" s="720"/>
      <c r="AI200" s="723"/>
      <c r="AJ200" s="723"/>
      <c r="AK200" s="723"/>
      <c r="AL200" s="723"/>
      <c r="AM200" s="723"/>
      <c r="AN200" s="723"/>
      <c r="AO200" s="720"/>
      <c r="AP200" s="720"/>
      <c r="AQ200" s="720"/>
      <c r="AR200" s="720"/>
    </row>
    <row r="201" spans="1:44" s="685" customFormat="1" ht="15" customHeight="1">
      <c r="A201" s="1207"/>
      <c r="B201" s="1207"/>
      <c r="C201" s="1207"/>
      <c r="D201" s="1207"/>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3"/>
      <c r="AH201" s="722"/>
      <c r="AI201" s="722"/>
      <c r="AJ201" s="724"/>
      <c r="AK201" s="724"/>
      <c r="AL201" s="724"/>
      <c r="AM201" s="724"/>
      <c r="AN201" s="724"/>
      <c r="AO201" s="722"/>
      <c r="AP201" s="722"/>
      <c r="AQ201" s="722"/>
      <c r="AR201" s="722"/>
    </row>
    <row r="202" spans="1:44" s="685" customFormat="1" ht="15" customHeight="1">
      <c r="A202" s="1207"/>
      <c r="B202" s="1207"/>
      <c r="C202" s="1207"/>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4" s="685" customFormat="1" ht="15" customHeight="1">
      <c r="A203" s="1207"/>
      <c r="B203" s="1207"/>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4" s="685" customFormat="1" ht="15" customHeight="1">
      <c r="A204" s="1207"/>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4"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7: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7:46" ht="15" customHeight="1">
      <c r="G207" s="156"/>
      <c r="H207" s="157"/>
      <c r="I207" s="157"/>
      <c r="J207" s="85"/>
      <c r="K207" s="157"/>
      <c r="L207" s="157"/>
      <c r="M207" s="157"/>
      <c r="N207" s="157"/>
      <c r="O207" s="157"/>
      <c r="P207" s="157"/>
      <c r="Q207" s="1209"/>
      <c r="R207" s="157"/>
      <c r="S207" s="157"/>
      <c r="T207" s="157"/>
      <c r="U207" s="1209"/>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7:29" ht="15" customHeight="1">
      <c r="G208" s="156"/>
      <c r="H208" s="157"/>
      <c r="I208" s="157"/>
      <c r="J208" s="85"/>
      <c r="K208" s="157"/>
      <c r="L208" s="157"/>
      <c r="M208" s="157"/>
      <c r="N208" s="157"/>
      <c r="O208" s="157"/>
      <c r="P208" s="157"/>
      <c r="Q208" s="1209"/>
      <c r="R208" s="157"/>
      <c r="S208" s="157"/>
      <c r="T208" s="157"/>
      <c r="U208" s="1209"/>
      <c r="V208" s="157"/>
      <c r="W208" s="157"/>
      <c r="X208" s="157"/>
      <c r="Y208" s="157"/>
      <c r="Z208" s="157"/>
      <c r="AA208" s="157"/>
      <c r="AB208" s="157"/>
      <c r="AC208" s="157"/>
    </row>
    <row r="209" spans="7:30" ht="15" customHeight="1">
      <c r="G209" s="156"/>
      <c r="H209" s="157"/>
      <c r="I209" s="157"/>
      <c r="J209" s="85"/>
      <c r="K209" s="157"/>
      <c r="L209" s="157"/>
      <c r="M209" s="157"/>
      <c r="N209" s="157"/>
      <c r="O209" s="157"/>
      <c r="Q209" s="1209"/>
      <c r="V209" s="157"/>
      <c r="W209" s="157"/>
      <c r="X209" s="157"/>
      <c r="Z209" s="157"/>
      <c r="AA209" s="157"/>
      <c r="AB209" s="157"/>
      <c r="AC209" s="731"/>
      <c r="AD209" s="157"/>
    </row>
    <row r="210" spans="7:31"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4" t="s">
        <v>85</v>
      </c>
      <c r="O211" s="1276"/>
      <c r="P211" s="1274">
        <v>1</v>
      </c>
      <c r="Q211" s="1305"/>
      <c r="R211" s="1214" t="s">
        <v>84</v>
      </c>
      <c r="S211" s="1306"/>
      <c r="T211" s="1293">
        <v>1</v>
      </c>
      <c r="U211" s="1210"/>
      <c r="V211" s="1214"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4"/>
      <c r="O212" s="1276"/>
      <c r="P212" s="1274"/>
      <c r="Q212" s="1305"/>
      <c r="R212" s="1214"/>
      <c r="S212" s="1307"/>
      <c r="T212" s="1294"/>
      <c r="U212" s="1210"/>
      <c r="V212" s="1214"/>
      <c r="W212" s="737"/>
      <c r="X212" s="737"/>
      <c r="Y212" s="737" t="s">
        <v>715</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4"/>
      <c r="O213" s="1276"/>
      <c r="P213" s="1274"/>
      <c r="Q213" s="1305"/>
      <c r="R213" s="1214"/>
      <c r="S213" s="734"/>
      <c r="T213" s="734"/>
      <c r="U213" s="737" t="s">
        <v>716</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4"/>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24" s="36" customFormat="1" ht="17.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24:36" s="743" customFormat="1" ht="18.75" customHeight="1">
      <c r="X217" s="722"/>
      <c r="Y217" s="722"/>
      <c r="Z217" s="722"/>
      <c r="AA217" s="722"/>
      <c r="AB217" s="722"/>
      <c r="AC217" s="722"/>
      <c r="AD217" s="722"/>
      <c r="AE217" s="722"/>
      <c r="AF217" s="722"/>
      <c r="AG217" s="722"/>
      <c r="AH217" s="722"/>
      <c r="AI217" s="722"/>
      <c r="AJ217" s="722"/>
    </row>
    <row r="218" spans="7:36" s="35" customFormat="1" ht="17.1" customHeight="1">
      <c r="G218" s="35" t="s">
        <v>13</v>
      </c>
      <c r="I218" s="35" t="s">
        <v>748</v>
      </c>
      <c r="V218" s="158"/>
      <c r="X218" s="217"/>
      <c r="Y218" s="217"/>
      <c r="Z218" s="217"/>
      <c r="AA218" s="217"/>
      <c r="AB218" s="217"/>
      <c r="AC218" s="217"/>
      <c r="AD218" s="217"/>
      <c r="AE218" s="217"/>
      <c r="AF218" s="217"/>
      <c r="AG218" s="217"/>
      <c r="AH218" s="217"/>
      <c r="AI218" s="217"/>
      <c r="AJ218" s="217"/>
    </row>
    <row r="219" spans="12:36" s="743" customFormat="1" ht="17.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36" s="800" customFormat="1" ht="22.5">
      <c r="A220" s="1207">
        <v>1</v>
      </c>
      <c r="B220" s="884"/>
      <c r="C220" s="884"/>
      <c r="D220" s="884"/>
      <c r="E220" s="885"/>
      <c r="F220" s="886"/>
      <c r="G220" s="886"/>
      <c r="H220" s="886"/>
      <c r="I220" s="887"/>
      <c r="J220" s="882"/>
      <c r="K220" s="889"/>
      <c r="L220" s="782">
        <f>mergeValue(A220)</f>
        <v>1</v>
      </c>
      <c r="M220" s="642" t="s">
        <v>20</v>
      </c>
      <c r="N220" s="647"/>
      <c r="O220" s="1286"/>
      <c r="P220" s="1287"/>
      <c r="Q220" s="1287"/>
      <c r="R220" s="1287"/>
      <c r="S220" s="1287"/>
      <c r="T220" s="1287"/>
      <c r="U220" s="1287"/>
      <c r="V220" s="1288"/>
      <c r="W220" s="631" t="s">
        <v>477</v>
      </c>
      <c r="X220" s="809"/>
      <c r="Y220" s="830"/>
      <c r="Z220" s="830" t="str">
        <f t="shared" si="3" ref="Z220:Z233">IF(M220="","",M220)</f>
        <v>Наименование тарифа</v>
      </c>
      <c r="AA220" s="830"/>
      <c r="AB220" s="830"/>
      <c r="AC220" s="830"/>
      <c r="AD220" s="809"/>
      <c r="AE220" s="809"/>
      <c r="AF220" s="809"/>
      <c r="AG220" s="809"/>
      <c r="AH220" s="809"/>
      <c r="AI220" s="809"/>
      <c r="AJ220" s="809"/>
    </row>
    <row r="221" spans="1:36" s="800" customFormat="1" ht="22.5">
      <c r="A221" s="1207"/>
      <c r="B221" s="1207">
        <v>1</v>
      </c>
      <c r="C221" s="884"/>
      <c r="D221" s="884"/>
      <c r="E221" s="886"/>
      <c r="F221" s="886"/>
      <c r="G221" s="886"/>
      <c r="H221" s="886"/>
      <c r="I221" s="881"/>
      <c r="J221" s="880"/>
      <c r="K221" s="883"/>
      <c r="L221" s="782" t="str">
        <f>mergeValue(A221)&amp;"."&amp;mergeValue(B221)</f>
        <v>1.1</v>
      </c>
      <c r="M221" s="693" t="s">
        <v>16</v>
      </c>
      <c r="N221" s="647"/>
      <c r="O221" s="1286"/>
      <c r="P221" s="1287"/>
      <c r="Q221" s="1287"/>
      <c r="R221" s="1287"/>
      <c r="S221" s="1287"/>
      <c r="T221" s="1287"/>
      <c r="U221" s="1287"/>
      <c r="V221" s="1288"/>
      <c r="W221" s="631" t="s">
        <v>478</v>
      </c>
      <c r="X221" s="809"/>
      <c r="Y221" s="830"/>
      <c r="Z221" s="830" t="str">
        <f t="shared" si="3"/>
        <v>Территория действия тарифа</v>
      </c>
      <c r="AA221" s="830"/>
      <c r="AB221" s="830"/>
      <c r="AC221" s="830"/>
      <c r="AD221" s="809"/>
      <c r="AE221" s="809"/>
      <c r="AF221" s="809"/>
      <c r="AG221" s="809"/>
      <c r="AH221" s="809"/>
      <c r="AI221" s="809"/>
      <c r="AJ221" s="809"/>
    </row>
    <row r="222" spans="1:36" s="800" customFormat="1" ht="22.5">
      <c r="A222" s="1207"/>
      <c r="B222" s="1207"/>
      <c r="C222" s="1207">
        <v>1</v>
      </c>
      <c r="D222" s="884"/>
      <c r="E222" s="886"/>
      <c r="F222" s="886"/>
      <c r="G222" s="886"/>
      <c r="H222" s="886"/>
      <c r="I222" s="888"/>
      <c r="J222" s="880"/>
      <c r="K222" s="883"/>
      <c r="L222" s="782" t="str">
        <f>mergeValue(A222)&amp;"."&amp;mergeValue(B222)&amp;"."&amp;mergeValue(C222)</f>
        <v>1.1.1</v>
      </c>
      <c r="M222" s="694" t="s">
        <v>7</v>
      </c>
      <c r="N222" s="647"/>
      <c r="O222" s="1286"/>
      <c r="P222" s="1287"/>
      <c r="Q222" s="1287"/>
      <c r="R222" s="1287"/>
      <c r="S222" s="1287"/>
      <c r="T222" s="1287"/>
      <c r="U222" s="1287"/>
      <c r="V222" s="1288"/>
      <c r="W222" s="631" t="s">
        <v>635</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36" s="800" customFormat="1" ht="22.5">
      <c r="A223" s="1207"/>
      <c r="B223" s="1207"/>
      <c r="C223" s="1207"/>
      <c r="D223" s="1207">
        <v>1</v>
      </c>
      <c r="E223" s="886"/>
      <c r="F223" s="886"/>
      <c r="G223" s="886"/>
      <c r="H223" s="886"/>
      <c r="I223" s="888"/>
      <c r="J223" s="880"/>
      <c r="K223" s="883"/>
      <c r="L223" s="782" t="str">
        <f>mergeValue(A223)&amp;"."&amp;mergeValue(B223)&amp;"."&amp;mergeValue(C223)&amp;"."&amp;mergeValue(D223)</f>
        <v>1.1.1.1</v>
      </c>
      <c r="M223" s="695" t="s">
        <v>22</v>
      </c>
      <c r="N223" s="647"/>
      <c r="O223" s="1286"/>
      <c r="P223" s="1287"/>
      <c r="Q223" s="1287"/>
      <c r="R223" s="1287"/>
      <c r="S223" s="1287"/>
      <c r="T223" s="1287"/>
      <c r="U223" s="1287"/>
      <c r="V223" s="1288"/>
      <c r="W223" s="631" t="s">
        <v>636</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36" s="800" customFormat="1" ht="101.25">
      <c r="A224" s="1207"/>
      <c r="B224" s="1207"/>
      <c r="C224" s="1207"/>
      <c r="D224" s="1207"/>
      <c r="E224" s="1207">
        <v>1</v>
      </c>
      <c r="F224" s="886"/>
      <c r="G224" s="886"/>
      <c r="H224" s="884">
        <v>1</v>
      </c>
      <c r="I224" s="1207">
        <v>1</v>
      </c>
      <c r="J224" s="886"/>
      <c r="K224" s="891"/>
      <c r="L224" s="782" t="str">
        <f>mergeValue(A224)&amp;"."&amp;mergeValue(B224)&amp;"."&amp;mergeValue(C224)&amp;"."&amp;mergeValue(D224)&amp;"."&amp;mergeValue(E224)</f>
        <v>1.1.1.1.1</v>
      </c>
      <c r="M224" s="555" t="s">
        <v>9</v>
      </c>
      <c r="N224" s="647"/>
      <c r="O224" s="1210"/>
      <c r="P224" s="1211"/>
      <c r="Q224" s="1211"/>
      <c r="R224" s="1211"/>
      <c r="S224" s="1211"/>
      <c r="T224" s="1211"/>
      <c r="U224" s="1211"/>
      <c r="V224" s="1212"/>
      <c r="W224" s="631" t="s">
        <v>640</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7"/>
      <c r="B225" s="1207"/>
      <c r="C225" s="1207"/>
      <c r="D225" s="1207"/>
      <c r="E225" s="1207"/>
      <c r="F225" s="1207">
        <v>1</v>
      </c>
      <c r="G225" s="884"/>
      <c r="H225" s="884"/>
      <c r="I225" s="1207"/>
      <c r="J225" s="1207">
        <v>1</v>
      </c>
      <c r="K225" s="892"/>
      <c r="L225" s="782" t="str">
        <f>mergeValue(A225)&amp;"."&amp;mergeValue(B225)&amp;"."&amp;mergeValue(C225)&amp;"."&amp;mergeValue(D225)&amp;"."&amp;mergeValue(E225)&amp;"."&amp;mergeValue(F225)</f>
        <v>1.1.1.1.1.1</v>
      </c>
      <c r="M225" s="556" t="s">
        <v>10</v>
      </c>
      <c r="N225" s="647"/>
      <c r="O225" s="1210"/>
      <c r="P225" s="1211"/>
      <c r="Q225" s="1211"/>
      <c r="R225" s="1211"/>
      <c r="S225" s="1211"/>
      <c r="T225" s="1211"/>
      <c r="U225" s="1211"/>
      <c r="V225" s="1212"/>
      <c r="W225" s="631" t="s">
        <v>638</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7"/>
      <c r="B226" s="1207"/>
      <c r="C226" s="1207"/>
      <c r="D226" s="1207"/>
      <c r="E226" s="1207"/>
      <c r="F226" s="1207"/>
      <c r="G226" s="884">
        <v>1</v>
      </c>
      <c r="H226" s="884"/>
      <c r="I226" s="1207"/>
      <c r="J226" s="1207"/>
      <c r="K226" s="892">
        <v>1</v>
      </c>
      <c r="L226" s="782" t="str">
        <f>mergeValue(A226)&amp;"."&amp;mergeValue(B226)&amp;"."&amp;mergeValue(C226)&amp;"."&amp;mergeValue(D226)&amp;"."&amp;mergeValue(E226)&amp;"."&amp;mergeValue(F226)&amp;"."&amp;mergeValue(G226)</f>
        <v>1.1.1.1.1.1.1</v>
      </c>
      <c r="M226" s="1070"/>
      <c r="N226" s="647"/>
      <c r="O226" s="764"/>
      <c r="P226" s="764"/>
      <c r="Q226" s="764"/>
      <c r="R226" s="1213"/>
      <c r="S226" s="1214" t="s">
        <v>84</v>
      </c>
      <c r="T226" s="1213"/>
      <c r="U226" s="1214" t="s">
        <v>84</v>
      </c>
      <c r="V226" s="764"/>
      <c r="W226" s="1206" t="s">
        <v>657</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customHeight="1" hidden="1">
      <c r="A227" s="1207"/>
      <c r="B227" s="1207"/>
      <c r="C227" s="1207"/>
      <c r="D227" s="1207"/>
      <c r="E227" s="1207"/>
      <c r="F227" s="1207"/>
      <c r="G227" s="884"/>
      <c r="H227" s="884"/>
      <c r="I227" s="1207"/>
      <c r="J227" s="1207"/>
      <c r="K227" s="892"/>
      <c r="L227" s="801"/>
      <c r="M227" s="647"/>
      <c r="N227" s="647"/>
      <c r="O227" s="764"/>
      <c r="P227" s="764"/>
      <c r="Q227" s="770" t="str">
        <f>R226&amp;"-"&amp;T226</f>
        <v>-</v>
      </c>
      <c r="R227" s="1213"/>
      <c r="S227" s="1214"/>
      <c r="T227" s="1213"/>
      <c r="U227" s="1214"/>
      <c r="V227" s="764"/>
      <c r="W227" s="1206"/>
      <c r="X227" s="809"/>
      <c r="Y227" s="830"/>
      <c r="Z227" s="830" t="str">
        <f t="shared" si="3"/>
        <v/>
      </c>
      <c r="AA227" s="830"/>
      <c r="AB227" s="830"/>
      <c r="AC227" s="830"/>
      <c r="AD227" s="809"/>
      <c r="AE227" s="809"/>
      <c r="AF227" s="809"/>
      <c r="AG227" s="809"/>
      <c r="AH227" s="809"/>
      <c r="AI227" s="809"/>
      <c r="AJ227" s="809"/>
    </row>
    <row r="228" spans="1:36" s="800" customFormat="1" ht="15" customHeight="1">
      <c r="A228" s="1207"/>
      <c r="B228" s="1207"/>
      <c r="C228" s="1207"/>
      <c r="D228" s="1207"/>
      <c r="E228" s="1207"/>
      <c r="F228" s="1207"/>
      <c r="G228" s="886"/>
      <c r="H228" s="884"/>
      <c r="I228" s="1207"/>
      <c r="J228" s="1207"/>
      <c r="K228" s="891"/>
      <c r="L228" s="689"/>
      <c r="M228" s="558" t="s">
        <v>25</v>
      </c>
      <c r="N228" s="766"/>
      <c r="O228" s="766"/>
      <c r="P228" s="766"/>
      <c r="Q228" s="766"/>
      <c r="R228" s="766"/>
      <c r="S228" s="766"/>
      <c r="T228" s="766"/>
      <c r="U228" s="766"/>
      <c r="V228" s="763"/>
      <c r="W228" s="1206"/>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7"/>
      <c r="B229" s="1207"/>
      <c r="C229" s="1207"/>
      <c r="D229" s="1207"/>
      <c r="E229" s="1207"/>
      <c r="F229" s="886"/>
      <c r="G229" s="886"/>
      <c r="H229" s="884"/>
      <c r="I229" s="1207"/>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7"/>
      <c r="B230" s="1207"/>
      <c r="C230" s="1207"/>
      <c r="D230" s="1207"/>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7"/>
      <c r="B231" s="1207"/>
      <c r="C231" s="1207"/>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7"/>
      <c r="B232" s="1207"/>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7"/>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4"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24:36" s="990" customFormat="1" ht="18.75" customHeight="1">
      <c r="X235" s="1011"/>
      <c r="Y235" s="1011"/>
      <c r="Z235" s="1011"/>
      <c r="AA235" s="1011"/>
      <c r="AB235" s="1011"/>
      <c r="AC235" s="1011"/>
      <c r="AD235" s="1011"/>
      <c r="AE235" s="1011"/>
      <c r="AF235" s="1011"/>
      <c r="AG235" s="1011"/>
      <c r="AH235" s="1011"/>
      <c r="AI235" s="1011"/>
      <c r="AJ235" s="1011"/>
    </row>
    <row r="236" spans="7:36" s="35" customFormat="1" ht="17.1" customHeight="1">
      <c r="G236" s="35" t="s">
        <v>13</v>
      </c>
      <c r="I236" s="35" t="s">
        <v>212</v>
      </c>
      <c r="V236" s="158"/>
      <c r="X236" s="217"/>
      <c r="Y236" s="217"/>
      <c r="Z236" s="217"/>
      <c r="AA236" s="217"/>
      <c r="AB236" s="217"/>
      <c r="AC236" s="217"/>
      <c r="AD236" s="217"/>
      <c r="AE236" s="217"/>
      <c r="AF236" s="217"/>
      <c r="AG236" s="217"/>
      <c r="AH236" s="217"/>
      <c r="AI236" s="217"/>
      <c r="AJ236" s="217"/>
    </row>
    <row r="237" spans="12:36" s="990" customFormat="1" ht="17.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07">
        <v>1</v>
      </c>
      <c r="B238" s="1016"/>
      <c r="C238" s="1016"/>
      <c r="D238" s="1016"/>
      <c r="E238" s="982"/>
      <c r="F238" s="1027"/>
      <c r="G238" s="1027"/>
      <c r="H238" s="1027"/>
      <c r="I238" s="984"/>
      <c r="J238" s="980"/>
      <c r="K238" s="964"/>
      <c r="L238" s="1031">
        <f>mergeValue(A238)</f>
        <v>1</v>
      </c>
      <c r="M238" s="642" t="s">
        <v>20</v>
      </c>
      <c r="N238" s="647"/>
      <c r="O238" s="1286"/>
      <c r="P238" s="1287"/>
      <c r="Q238" s="1287"/>
      <c r="R238" s="1287"/>
      <c r="S238" s="1287"/>
      <c r="T238" s="1287"/>
      <c r="U238" s="1287"/>
      <c r="V238" s="1288"/>
      <c r="W238" s="631" t="s">
        <v>477</v>
      </c>
      <c r="X238" s="1009"/>
      <c r="Y238" s="830"/>
      <c r="Z238" s="830" t="str">
        <f t="shared" si="4" ref="Z238:Z251">IF(M238="","",M238)</f>
        <v>Наименование тарифа</v>
      </c>
      <c r="AA238" s="830"/>
      <c r="AB238" s="830"/>
      <c r="AC238" s="830"/>
      <c r="AD238" s="1009"/>
      <c r="AE238" s="1009"/>
      <c r="AF238" s="1009"/>
      <c r="AG238" s="1009"/>
      <c r="AH238" s="1009"/>
      <c r="AI238" s="1009"/>
      <c r="AJ238" s="1009"/>
    </row>
    <row r="239" spans="1:36" s="991" customFormat="1" ht="22.5">
      <c r="A239" s="1207"/>
      <c r="B239" s="1207">
        <v>1</v>
      </c>
      <c r="C239" s="1016"/>
      <c r="D239" s="1016"/>
      <c r="E239" s="1027"/>
      <c r="F239" s="1027"/>
      <c r="G239" s="1027"/>
      <c r="H239" s="1027"/>
      <c r="I239" s="1022"/>
      <c r="J239" s="955"/>
      <c r="K239" s="958"/>
      <c r="L239" s="1031" t="str">
        <f>mergeValue(A239)&amp;"."&amp;mergeValue(B239)</f>
        <v>1.1</v>
      </c>
      <c r="M239" s="693" t="s">
        <v>16</v>
      </c>
      <c r="N239" s="647"/>
      <c r="O239" s="1286"/>
      <c r="P239" s="1287"/>
      <c r="Q239" s="1287"/>
      <c r="R239" s="1287"/>
      <c r="S239" s="1287"/>
      <c r="T239" s="1287"/>
      <c r="U239" s="1287"/>
      <c r="V239" s="1288"/>
      <c r="W239" s="631" t="s">
        <v>478</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07"/>
      <c r="B240" s="1207"/>
      <c r="C240" s="1207">
        <v>1</v>
      </c>
      <c r="D240" s="1016"/>
      <c r="E240" s="1027"/>
      <c r="F240" s="1027"/>
      <c r="G240" s="1027"/>
      <c r="H240" s="1027"/>
      <c r="I240" s="963"/>
      <c r="J240" s="955"/>
      <c r="K240" s="958"/>
      <c r="L240" s="1031" t="str">
        <f>mergeValue(A240)&amp;"."&amp;mergeValue(B240)&amp;"."&amp;mergeValue(C240)</f>
        <v>1.1.1</v>
      </c>
      <c r="M240" s="694" t="s">
        <v>7</v>
      </c>
      <c r="N240" s="647"/>
      <c r="O240" s="1286"/>
      <c r="P240" s="1287"/>
      <c r="Q240" s="1287"/>
      <c r="R240" s="1287"/>
      <c r="S240" s="1287"/>
      <c r="T240" s="1287"/>
      <c r="U240" s="1287"/>
      <c r="V240" s="1288"/>
      <c r="W240" s="631" t="s">
        <v>635</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07"/>
      <c r="B241" s="1207"/>
      <c r="C241" s="1207"/>
      <c r="D241" s="1207">
        <v>1</v>
      </c>
      <c r="E241" s="1027"/>
      <c r="F241" s="1027"/>
      <c r="G241" s="1027"/>
      <c r="H241" s="1027"/>
      <c r="I241" s="963"/>
      <c r="J241" s="955"/>
      <c r="K241" s="958"/>
      <c r="L241" s="1031" t="str">
        <f>mergeValue(A241)&amp;"."&amp;mergeValue(B241)&amp;"."&amp;mergeValue(C241)&amp;"."&amp;mergeValue(D241)</f>
        <v>1.1.1.1</v>
      </c>
      <c r="M241" s="695" t="s">
        <v>22</v>
      </c>
      <c r="N241" s="647"/>
      <c r="O241" s="1286"/>
      <c r="P241" s="1287"/>
      <c r="Q241" s="1287"/>
      <c r="R241" s="1287"/>
      <c r="S241" s="1287"/>
      <c r="T241" s="1287"/>
      <c r="U241" s="1287"/>
      <c r="V241" s="1288"/>
      <c r="W241" s="631" t="s">
        <v>636</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07"/>
      <c r="B242" s="1207"/>
      <c r="C242" s="1207"/>
      <c r="D242" s="1207"/>
      <c r="E242" s="1207">
        <v>1</v>
      </c>
      <c r="F242" s="1027"/>
      <c r="G242" s="1027"/>
      <c r="H242" s="1016">
        <v>1</v>
      </c>
      <c r="I242" s="1207">
        <v>1</v>
      </c>
      <c r="J242" s="1027"/>
      <c r="K242" s="966"/>
      <c r="L242" s="1031" t="str">
        <f>mergeValue(A242)&amp;"."&amp;mergeValue(B242)&amp;"."&amp;mergeValue(C242)&amp;"."&amp;mergeValue(D242)&amp;"."&amp;mergeValue(E242)</f>
        <v>1.1.1.1.1</v>
      </c>
      <c r="M242" s="555" t="s">
        <v>9</v>
      </c>
      <c r="N242" s="647"/>
      <c r="O242" s="1210"/>
      <c r="P242" s="1211"/>
      <c r="Q242" s="1211"/>
      <c r="R242" s="1211"/>
      <c r="S242" s="1211"/>
      <c r="T242" s="1211"/>
      <c r="U242" s="1211"/>
      <c r="V242" s="1212"/>
      <c r="W242" s="631" t="s">
        <v>640</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07"/>
      <c r="B243" s="1207"/>
      <c r="C243" s="1207"/>
      <c r="D243" s="1207"/>
      <c r="E243" s="1207"/>
      <c r="F243" s="1207">
        <v>1</v>
      </c>
      <c r="G243" s="1016"/>
      <c r="H243" s="1016"/>
      <c r="I243" s="1207"/>
      <c r="J243" s="1207">
        <v>1</v>
      </c>
      <c r="K243" s="967"/>
      <c r="L243" s="1031" t="str">
        <f>mergeValue(A243)&amp;"."&amp;mergeValue(B243)&amp;"."&amp;mergeValue(C243)&amp;"."&amp;mergeValue(D243)&amp;"."&amp;mergeValue(E243)&amp;"."&amp;mergeValue(F243)</f>
        <v>1.1.1.1.1.1</v>
      </c>
      <c r="M243" s="556" t="s">
        <v>10</v>
      </c>
      <c r="N243" s="647"/>
      <c r="O243" s="1210"/>
      <c r="P243" s="1211"/>
      <c r="Q243" s="1211"/>
      <c r="R243" s="1211"/>
      <c r="S243" s="1211"/>
      <c r="T243" s="1211"/>
      <c r="U243" s="1211"/>
      <c r="V243" s="1212"/>
      <c r="W243" s="631" t="s">
        <v>638</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07"/>
      <c r="B244" s="1207"/>
      <c r="C244" s="1207"/>
      <c r="D244" s="1207"/>
      <c r="E244" s="1207"/>
      <c r="F244" s="1207"/>
      <c r="G244" s="1016">
        <v>1</v>
      </c>
      <c r="H244" s="1016"/>
      <c r="I244" s="1207"/>
      <c r="J244" s="1207"/>
      <c r="K244" s="967">
        <v>1</v>
      </c>
      <c r="L244" s="1031" t="str">
        <f>mergeValue(A244)&amp;"."&amp;mergeValue(B244)&amp;"."&amp;mergeValue(C244)&amp;"."&amp;mergeValue(D244)&amp;"."&amp;mergeValue(E244)&amp;"."&amp;mergeValue(F244)&amp;"."&amp;mergeValue(G244)</f>
        <v>1.1.1.1.1.1.1</v>
      </c>
      <c r="M244" s="1070"/>
      <c r="N244" s="647"/>
      <c r="O244" s="764"/>
      <c r="P244" s="764"/>
      <c r="Q244" s="1095"/>
      <c r="R244" s="1213"/>
      <c r="S244" s="1214" t="s">
        <v>84</v>
      </c>
      <c r="T244" s="1213"/>
      <c r="U244" s="1214" t="s">
        <v>84</v>
      </c>
      <c r="V244" s="764"/>
      <c r="W244" s="1224" t="s">
        <v>657</v>
      </c>
      <c r="X244" s="1009" t="str">
        <f>strCheckDate(O245:V245)</f>
        <v/>
      </c>
      <c r="Y244" s="830"/>
      <c r="Z244" s="830" t="str">
        <f t="shared" si="4"/>
        <v/>
      </c>
      <c r="AA244" s="830"/>
      <c r="AB244" s="830"/>
      <c r="AC244" s="830"/>
      <c r="AD244" s="1009"/>
      <c r="AE244" s="1009"/>
      <c r="AF244" s="1009"/>
      <c r="AG244" s="1009"/>
      <c r="AH244" s="1009"/>
      <c r="AI244" s="1009"/>
      <c r="AJ244" s="1009"/>
    </row>
    <row r="245" spans="1:36" s="991" customFormat="1" ht="11.25" customHeight="1" hidden="1">
      <c r="A245" s="1207"/>
      <c r="B245" s="1207"/>
      <c r="C245" s="1207"/>
      <c r="D245" s="1207"/>
      <c r="E245" s="1207"/>
      <c r="F245" s="1207"/>
      <c r="G245" s="1016"/>
      <c r="H245" s="1016"/>
      <c r="I245" s="1207"/>
      <c r="J245" s="1207"/>
      <c r="K245" s="967"/>
      <c r="L245" s="801"/>
      <c r="M245" s="647"/>
      <c r="N245" s="647"/>
      <c r="O245" s="764"/>
      <c r="P245" s="764"/>
      <c r="Q245" s="770" t="str">
        <f>R244&amp;"-"&amp;T244</f>
        <v>-</v>
      </c>
      <c r="R245" s="1213"/>
      <c r="S245" s="1214"/>
      <c r="T245" s="1213"/>
      <c r="U245" s="1214"/>
      <c r="V245" s="764"/>
      <c r="W245" s="1225"/>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07"/>
      <c r="B246" s="1207"/>
      <c r="C246" s="1207"/>
      <c r="D246" s="1207"/>
      <c r="E246" s="1207"/>
      <c r="F246" s="1207"/>
      <c r="G246" s="1027"/>
      <c r="H246" s="1016"/>
      <c r="I246" s="1207"/>
      <c r="J246" s="1207"/>
      <c r="K246" s="966"/>
      <c r="L246" s="689"/>
      <c r="M246" s="558" t="s">
        <v>25</v>
      </c>
      <c r="N246" s="1007"/>
      <c r="O246" s="1007"/>
      <c r="P246" s="1007"/>
      <c r="Q246" s="1007"/>
      <c r="R246" s="1007"/>
      <c r="S246" s="1007"/>
      <c r="T246" s="1007"/>
      <c r="U246" s="1007"/>
      <c r="V246" s="763"/>
      <c r="W246" s="1226"/>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07"/>
      <c r="B247" s="1207"/>
      <c r="C247" s="1207"/>
      <c r="D247" s="1207"/>
      <c r="E247" s="1207"/>
      <c r="F247" s="1027"/>
      <c r="G247" s="1027"/>
      <c r="H247" s="1016"/>
      <c r="I247" s="1207"/>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07"/>
      <c r="B248" s="1207"/>
      <c r="C248" s="1207"/>
      <c r="D248" s="1207"/>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07"/>
      <c r="B249" s="1207"/>
      <c r="C249" s="1207"/>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07"/>
      <c r="B250" s="1207"/>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07"/>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2:34"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4" s="598" customFormat="1" ht="15" customHeight="1">
      <c r="A253" s="597"/>
      <c r="B253" s="597"/>
      <c r="C253" s="597"/>
      <c r="D253" s="597"/>
      <c r="E253" s="597"/>
      <c r="F253" s="597"/>
      <c r="G253" s="596"/>
      <c r="H253" s="597"/>
      <c r="I253" s="408"/>
      <c r="J253" s="683"/>
      <c r="K253" s="408"/>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1" s="35" customFormat="1" ht="11.25">
      <c r="A254" s="35" t="s">
        <v>277</v>
      </c>
    </row>
    <row r="255" ht="11.25"/>
    <row r="256" spans="3:5" s="13" customFormat="1" ht="15" customHeight="1">
      <c r="C256" s="167"/>
      <c r="D256" s="123"/>
      <c r="E256" s="1074"/>
    </row>
    <row r="258" spans="1:1" s="35" customFormat="1" ht="17.1" customHeight="1">
      <c r="A258" s="35" t="s">
        <v>276</v>
      </c>
    </row>
    <row r="260" spans="1:24" s="36" customFormat="1" ht="17.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1" s="35" customFormat="1" ht="17.1" customHeight="1">
      <c r="A262" s="35" t="s">
        <v>277</v>
      </c>
    </row>
    <row r="263" spans="7:8" ht="17.1" customHeight="1">
      <c r="G263" s="95"/>
      <c r="H263" s="95"/>
    </row>
    <row r="264" spans="1:24" s="36" customFormat="1" ht="17.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1" s="35" customFormat="1" ht="17.1" customHeight="1">
      <c r="A266" s="35" t="s">
        <v>278</v>
      </c>
    </row>
    <row r="267" spans="7:8" ht="17.1" customHeight="1">
      <c r="G267" s="95"/>
      <c r="H267" s="95"/>
    </row>
    <row r="268" spans="1:24" s="36" customFormat="1" ht="17.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3" s="35" customFormat="1" ht="17.1" customHeight="1">
      <c r="A270" s="35" t="s">
        <v>305</v>
      </c>
      <c r="B270" s="35" t="s">
        <v>306</v>
      </c>
      <c r="C270" s="35" t="s">
        <v>307</v>
      </c>
    </row>
    <row r="272" spans="1:9" s="23" customFormat="1" ht="2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1" s="35" customFormat="1" ht="17.1" customHeight="1">
      <c r="A290" s="35" t="s">
        <v>326</v>
      </c>
    </row>
    <row r="292" spans="1:13" s="127" customFormat="1" ht="14.25">
      <c r="A292" s="185" t="s">
        <v>50</v>
      </c>
      <c r="B292" s="135" t="s">
        <v>253</v>
      </c>
      <c r="C292" s="136"/>
      <c r="D292" s="138"/>
      <c r="E292" s="448"/>
      <c r="F292" s="1087"/>
      <c r="G292" s="1087"/>
      <c r="H292" s="1087"/>
      <c r="I292" s="1092"/>
      <c r="J292" s="314"/>
      <c r="K292" s="315"/>
      <c r="M292" s="453" t="str">
        <f>IF(ISERROR(INDEX(kind_of_nameforms,MATCH(E292,kind_of_forms,0),1)),"",INDEX(kind_of_nameforms,MATCH(E292,kind_of_forms,0),1))</f>
        <v/>
      </c>
    </row>
    <row r="295" spans="1:2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4:21" s="261" customFormat="1" ht="15">
      <c r="D296" s="359"/>
      <c r="E296" s="359"/>
      <c r="F296" s="359"/>
      <c r="G296" s="359"/>
      <c r="H296" s="359"/>
      <c r="I296" s="359"/>
      <c r="J296" s="359"/>
      <c r="K296" s="359"/>
      <c r="L296" s="359"/>
      <c r="U296" s="262"/>
    </row>
    <row r="297" spans="1:83" s="265" customFormat="1" ht="15" customHeight="1">
      <c r="A297" s="89"/>
      <c r="B297" s="186" t="s">
        <v>405</v>
      </c>
      <c r="C297" s="1290"/>
      <c r="D297" s="1159">
        <v>1</v>
      </c>
      <c r="E297" s="1209"/>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0"/>
      <c r="D298" s="1159"/>
      <c r="E298" s="120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7:21" s="261" customFormat="1" ht="15">
      <c r="Q299" s="268"/>
      <c r="U299" s="262"/>
    </row>
    <row r="300" spans="1:2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6:21" s="261" customFormat="1" ht="15">
      <c r="F301" s="359"/>
      <c r="G301" s="359"/>
      <c r="H301" s="359"/>
      <c r="I301" s="359"/>
      <c r="J301" s="359"/>
      <c r="K301" s="359"/>
      <c r="L301" s="359"/>
      <c r="Q301" s="268"/>
      <c r="U301" s="262"/>
    </row>
    <row r="302" spans="1:83" s="265" customFormat="1" ht="15" customHeight="1">
      <c r="A302" s="89"/>
      <c r="B302" s="186" t="s">
        <v>405</v>
      </c>
      <c r="C302" s="1291"/>
      <c r="D302" s="249"/>
      <c r="E302" s="455"/>
      <c r="F302" s="1292"/>
      <c r="G302" s="1159">
        <v>0</v>
      </c>
      <c r="H302" s="1289"/>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1"/>
      <c r="D303" s="249"/>
      <c r="E303" s="455"/>
      <c r="F303" s="1292"/>
      <c r="G303" s="1159"/>
      <c r="H303" s="128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7:21" s="261" customFormat="1" ht="15">
      <c r="Q304" s="268"/>
      <c r="U304" s="262"/>
    </row>
    <row r="305" spans="1:2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7:21" s="261" customFormat="1" ht="15">
      <c r="Q306" s="268"/>
      <c r="U306" s="262"/>
    </row>
    <row r="307" spans="1:83" s="265" customFormat="1" ht="15" customHeight="1">
      <c r="A307" s="89"/>
      <c r="B307" s="186" t="s">
        <v>405</v>
      </c>
      <c r="C307" s="399"/>
      <c r="D307" s="261"/>
      <c r="E307" s="456"/>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ht="11.25"/>
    <row r="310" spans="1:1" s="35" customFormat="1" ht="11.25">
      <c r="A310" s="35" t="s">
        <v>453</v>
      </c>
    </row>
    <row r="311" ht="11.25"/>
    <row r="312" spans="1:10" s="36" customFormat="1" ht="20.1" customHeight="1">
      <c r="A312" s="97"/>
      <c r="B312" s="186"/>
      <c r="C312" s="86"/>
      <c r="D312" s="187"/>
      <c r="E312" s="292"/>
      <c r="F312" s="288"/>
      <c r="G312" s="293"/>
      <c r="I312" s="212"/>
      <c r="J312" s="212"/>
    </row>
    <row r="313" ht="11.25"/>
    <row r="314" ht="11.25"/>
    <row r="315" spans="1:1" s="35" customFormat="1" ht="11.25">
      <c r="A315" s="35" t="s">
        <v>468</v>
      </c>
    </row>
    <row r="316" ht="11.25"/>
    <row r="317" spans="1:12" s="36" customFormat="1" ht="20.1" customHeight="1">
      <c r="A317" s="285"/>
      <c r="B317" s="186"/>
      <c r="C317" s="86"/>
      <c r="D317" s="187"/>
      <c r="E317" s="296"/>
      <c r="F317" s="295" t="s">
        <v>458</v>
      </c>
      <c r="G317" s="295" t="s">
        <v>458</v>
      </c>
      <c r="H317" s="314"/>
      <c r="I317" s="212"/>
      <c r="K317" s="212"/>
      <c r="L317" s="212"/>
    </row>
    <row r="318" ht="11.25"/>
    <row r="319" ht="11.25"/>
    <row r="320" spans="1:1" s="35" customFormat="1" ht="11.25">
      <c r="A320" s="35" t="s">
        <v>469</v>
      </c>
    </row>
    <row r="321" ht="11.25"/>
    <row r="322" spans="1:12" s="36" customFormat="1" ht="20.1" customHeight="1">
      <c r="A322" s="285"/>
      <c r="B322" s="186"/>
      <c r="C322" s="86"/>
      <c r="D322" s="187"/>
      <c r="E322" s="296"/>
      <c r="F322" s="295" t="s">
        <v>458</v>
      </c>
      <c r="G322" s="414"/>
      <c r="H322" s="295" t="s">
        <v>458</v>
      </c>
      <c r="I322" s="212"/>
      <c r="K322" s="212"/>
      <c r="L322" s="212"/>
    </row>
    <row r="323" ht="11.25"/>
    <row r="324" ht="11.25"/>
    <row r="325" spans="1:1" s="35" customFormat="1" ht="11.25">
      <c r="A325" s="35" t="s">
        <v>470</v>
      </c>
    </row>
    <row r="326" ht="11.25"/>
    <row r="327" spans="1:12" s="36" customFormat="1" ht="2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 s="35" customFormat="1" ht="11.25">
      <c r="A330" s="35" t="s">
        <v>471</v>
      </c>
    </row>
    <row r="331" ht="11.25"/>
    <row r="332" spans="1:12" s="36" customFormat="1" ht="20.1" customHeight="1">
      <c r="A332" s="285"/>
      <c r="B332" s="186"/>
      <c r="C332" s="86"/>
      <c r="D332" s="187"/>
      <c r="E332" s="303">
        <f>E331</f>
        <v>0</v>
      </c>
      <c r="F332" s="295" t="s">
        <v>458</v>
      </c>
      <c r="G332" s="306"/>
      <c r="H332" s="295" t="s">
        <v>458</v>
      </c>
      <c r="I332" s="212"/>
      <c r="K332" s="212"/>
      <c r="L332" s="212"/>
    </row>
    <row r="335" spans="1:1" s="35" customFormat="1" ht="17.1" customHeight="1">
      <c r="A335" s="35" t="s">
        <v>508</v>
      </c>
    </row>
    <row r="337" spans="1:20" s="190" customFormat="1" ht="409.5">
      <c r="A337" s="1205">
        <v>1</v>
      </c>
      <c r="B337" s="214"/>
      <c r="C337" s="214"/>
      <c r="D337" s="214"/>
      <c r="F337" s="335" t="str">
        <f>"2."&amp;mergeValue(A337)</f>
        <v>2.1</v>
      </c>
      <c r="G337" s="417" t="s">
        <v>495</v>
      </c>
      <c r="H337" s="317"/>
      <c r="I337" s="196" t="s">
        <v>592</v>
      </c>
      <c r="J337" s="334"/>
      <c r="K337" s="214"/>
      <c r="L337" s="214"/>
      <c r="M337" s="214"/>
      <c r="N337" s="214"/>
      <c r="O337" s="214"/>
      <c r="P337" s="214"/>
      <c r="Q337" s="214"/>
      <c r="R337" s="214"/>
      <c r="S337" s="214"/>
      <c r="T337" s="214"/>
    </row>
    <row r="338" spans="1:20" s="190" customFormat="1" ht="90">
      <c r="A338" s="1205"/>
      <c r="B338" s="214"/>
      <c r="C338" s="214"/>
      <c r="D338" s="214"/>
      <c r="F338" s="335" t="str">
        <f>"3."&amp;mergeValue(A338)</f>
        <v>3.1</v>
      </c>
      <c r="G338" s="417" t="s">
        <v>496</v>
      </c>
      <c r="H338" s="317"/>
      <c r="I338" s="196" t="s">
        <v>590</v>
      </c>
      <c r="J338" s="334"/>
      <c r="K338" s="214"/>
      <c r="L338" s="214"/>
      <c r="M338" s="214"/>
      <c r="N338" s="214"/>
      <c r="O338" s="214"/>
      <c r="P338" s="214"/>
      <c r="Q338" s="214"/>
      <c r="R338" s="214"/>
      <c r="S338" s="214"/>
      <c r="T338" s="214"/>
    </row>
    <row r="339" spans="1:20" s="190" customFormat="1" ht="45">
      <c r="A339" s="1205"/>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205"/>
      <c r="B340" s="1205">
        <v>1</v>
      </c>
      <c r="C340" s="342"/>
      <c r="D340" s="342"/>
      <c r="F340" s="335" t="str">
        <f>"4."&amp;mergeValue(A340)&amp;"."&amp;mergeValue(B340)</f>
        <v>4.1.1</v>
      </c>
      <c r="G340" s="324" t="s">
        <v>594</v>
      </c>
      <c r="H340" s="317" t="str">
        <f>IF(region_name="","",region_name)</f>
        <v>Республика Татарстан</v>
      </c>
      <c r="I340" s="196" t="s">
        <v>500</v>
      </c>
      <c r="J340" s="334"/>
      <c r="K340" s="214"/>
      <c r="L340" s="214"/>
      <c r="M340" s="214"/>
      <c r="N340" s="214"/>
      <c r="O340" s="214"/>
      <c r="P340" s="214"/>
      <c r="Q340" s="214"/>
      <c r="R340" s="214"/>
      <c r="S340" s="214"/>
      <c r="T340" s="214"/>
    </row>
    <row r="341" spans="1:20" s="190" customFormat="1" ht="191.25">
      <c r="A341" s="1205"/>
      <c r="B341" s="1205"/>
      <c r="C341" s="1205">
        <v>1</v>
      </c>
      <c r="D341" s="342"/>
      <c r="F341" s="335" t="str">
        <f>"4."&amp;mergeValue(A341)&amp;"."&amp;mergeValue(B341)&amp;"."&amp;mergeValue(C341)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205"/>
      <c r="B342" s="1205"/>
      <c r="C342" s="1205"/>
      <c r="D342" s="342">
        <v>1</v>
      </c>
      <c r="F342" s="335" t="str">
        <f>"4."&amp;mergeValue(A342)&amp;"."&amp;mergeValue(B342)&amp;"."&amp;mergeValue(C342)&amp;"."&amp;mergeValue(D342)</f>
        <v>4.1.1.1.1</v>
      </c>
      <c r="G342" s="420" t="s">
        <v>499</v>
      </c>
      <c r="H342" s="317"/>
      <c r="I342" s="1206" t="s">
        <v>593</v>
      </c>
      <c r="J342" s="334"/>
      <c r="K342" s="214"/>
      <c r="L342" s="214"/>
      <c r="M342" s="214"/>
      <c r="N342" s="214"/>
      <c r="O342" s="214"/>
      <c r="P342" s="214"/>
      <c r="Q342" s="214"/>
      <c r="R342" s="214"/>
      <c r="S342" s="214"/>
      <c r="T342" s="214"/>
    </row>
    <row r="343" spans="1:20" s="190" customFormat="1" ht="18.75">
      <c r="A343" s="1205"/>
      <c r="B343" s="1205"/>
      <c r="C343" s="1205"/>
      <c r="D343" s="342"/>
      <c r="F343" s="424"/>
      <c r="G343" s="425" t="s">
        <v>4</v>
      </c>
      <c r="H343" s="426"/>
      <c r="I343" s="1206"/>
      <c r="J343" s="334"/>
      <c r="K343" s="214"/>
      <c r="L343" s="214"/>
      <c r="M343" s="214"/>
      <c r="N343" s="214"/>
      <c r="O343" s="214"/>
      <c r="P343" s="214"/>
      <c r="Q343" s="214"/>
      <c r="R343" s="214"/>
      <c r="S343" s="214"/>
      <c r="T343" s="214"/>
    </row>
    <row r="344" spans="1:20" s="190" customFormat="1" ht="18.75">
      <c r="A344" s="1205"/>
      <c r="B344" s="1205"/>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5"/>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mergeCells count="290">
    <mergeCell ref="AA131:AA132"/>
    <mergeCell ref="AB131:AB132"/>
    <mergeCell ref="O125:AC125"/>
    <mergeCell ref="O126:AC126"/>
    <mergeCell ref="O127:AC127"/>
    <mergeCell ref="O128:AC128"/>
    <mergeCell ref="O129:AC129"/>
    <mergeCell ref="O130:AC130"/>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W149:W151"/>
    <mergeCell ref="O180:W180"/>
    <mergeCell ref="O181:W18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Y131:Y132"/>
    <mergeCell ref="Z131:Z13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I88:I95"/>
    <mergeCell ref="G109:G112"/>
    <mergeCell ref="F108:F113"/>
    <mergeCell ref="AD131:AD133"/>
    <mergeCell ref="Y109:Y11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dataValidations count="30">
    <dataValidation type="textLength" operator="lessThanOrEqual" allowBlank="1" showInputMessage="1" showErrorMessage="1" errorTitle="Ошибка" error="Допускается ввод не более 900 символов!" sqref="E4 WWE161:WWE167 K292 WWJ103:WWJ109 I332 E307 WWE85:WWE91 WWE49:WWE56 WWE67:WWE74 WWL125:WWL131 I344:I346 J9:J10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Z125:JZ131 TV125:TV131 ADR125:ADR131 ANN125:ANN131 AXJ125:AXJ131 BHF125:BHF131 BRB125:BRB131 CAX125:CAX131 CKT125:CKT131 CUP125:CUP131 DEL125:DEL131 DOH125:DOH131 DYD125:DYD131 EHZ125:EHZ131 ERV125:ERV131 FBR125:FBR131 FLN125:FLN131 FVJ125:FVJ131 GFF125:GFF131 GPB125:GPB131 GYX125:GYX131 HIT125:HIT131 HSP125:HSP131 ICL125:ICL131 IMH125:IMH131 IWD125:IWD131 JFZ125:JFZ131 JPV125:JPV131 JZR125:JZR131 KJN125:KJN131 KTJ125:KTJ131 LDF125:LDF131 LNB125:LNB131 LWX125:LWX131 MGT125:MGT131 MQP125:MQP131 NAL125:NAL131 NKH125:NKH131 NUD125:NUD131 ODZ125:ODZ131 ONV125:ONV131 OXR125:OXR131 PHN125:PHN131 PRJ125:PRJ131 QBF125:QBF131 QLB125:QLB131 QUX125:QUX131 RET125:RET131 ROP125:ROP131 RYL125:RYL131 SIH125:SIH131 SSD125:SSD131 TBZ125:TBZ131 TLV125:TLV131 TVR125:TVR131 UFN125:UFN131 UPJ125:UPJ131 UZF125:UZF131 VJB125:VJB131 VSX125:VSX131 WCT125:WCT131 WMP125:WMP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O131 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V131">
      <formula1>-0999999999999999000000000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15:K16 O15:O16 WMG55 WMF183 WWC55 WMQ197 WWM197 Q211 WWB183 VIX120 WMG37 WMG91:WMG92 WMG149 WWC37 WMG73 WWC73 WMN131 WWC91:WWC92 WWJ131 WMG167 WWC167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V131:JV132 TR131:TR132 ADN131:ADN132 ANJ131:ANJ132 AXF131:AXF132 BHB131:BHB132 BQX131:BQX132 CAT131:CAT132 CKP131:CKP132 CUL131:CUL132 DEH131:DEH132 DOD131:DOD132 DXZ131:DXZ132 EHV131:EHV132 ERR131:ERR132 FBN131:FBN132 FLJ131:FLJ132 FVF131:FVF132 GFB131:GFB132 GOX131:GOX132 GYT131:GYT132 HIP131:HIP132 HSL131:HSL132 ICH131:ICH132 IMD131:IMD132 IVZ131:IVZ132 JFV131:JFV132 JPR131:JPR132 JZN131:JZN132 KJJ131:KJJ132 KTF131:KTF132 LDB131:LDB132 LMX131:LMX132 LWT131:LWT132 MGP131:MGP132 MQL131:MQL132 NAH131:NAH132 NKD131:NKD132 NTZ131:NTZ132 ODV131:ODV132 ONR131:ONR132 OXN131:OXN132 PHJ131:PHJ132 PRF131:PRF132 QBB131:QBB132 QKX131:QKX132 QUT131:QUT132 REP131:REP132 ROL131:ROL132 RYH131:RYH132 SID131:SID132 SRZ131:SRZ132 TBV131:TBV132 TLR131:TLR132 TVN131:TVN132 UFJ131:UFJ132 UPF131:UPF132 UZB131:UZB132 VIX131:VIX132 VST131:VST132 WCP131:WCP132 WML131:WML132 WWH131:WWH132 JX131 TT131 ADP131 ANL131 AXH131 BHD131 BQZ131 CAV131 CKR131 CUN131 DEJ131 DOF131 DYB131 EHX131 ERT131 FBP131 FLL131 FVH131 GFD131 GOZ131 GYV131 HIR131 HSN131 ICJ131 IMF131 IWB131 JFX131 JPT131 JZP131 KJL131 KTH131 LDD131 LMZ131 LWV131 MGR131 MQN131 NAJ131 NKF131 NUB131 ODX131 ONT131 OXP131 PHL131 PRH131 QBD131 QKZ131 QUV131 RER131 RON131 RYJ131 SIF131 SSB131 TBX131 TLT131 TVP131 UFL131 UPH131 UZD131 VIZ131 VSV131 WCR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dataValidation allowBlank="1" showInputMessage="1" showErrorMessage="1" prompt="Для выбора выполните двойной щелчок левой клавиши мыши по соответствующей ячейке." sqref="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31 Z131:Z132 AB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WMF167:WMF168 WWB167:WWB168 WMK120 WMM131:WMM132 WWI131:WWI132 WMF149:WMF150 WWB149:WWB150 WMD91:WMD92 WVZ91:WVZ92 WMF37 WMF73 WWB37 WWB73 WMK109:WMK110 WWG109:WWG110 WMF55 I292 WWG120 J268:L268 WWB55 R260:T260 J264:L264 U183 JQ183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U131:JU132 TQ131:TQ132 ADM131:ADM132 ANI131:ANI132 AXE131:AXE132 BHA131:BHA132 BQW131:BQW132 CAS131:CAS132 CKO131:CKO132 CUK131:CUK132 DEG131:DEG132 DOC131:DOC132 DXY131:DXY132 EHU131:EHU132 ERQ131:ERQ132 FBM131:FBM132 FLI131:FLI132 FVE131:FVE132 GFA131:GFA132 GOW131:GOW132 GYS131:GYS132 HIO131:HIO132 HSK131:HSK132 ICG131:ICG132 IMC131:IMC132 IVY131:IVY132 JFU131:JFU132 JPQ131:JPQ132 JZM131:JZM132 KJI131:KJI132 KTE131:KTE132 LDA131:LDA132 LMW131:LMW132 LWS131:LWS132 MGO131:MGO132 MQK131:MQK132 NAG131:NAG132 NKC131:NKC132 NTY131:NTY132 ODU131:ODU132 ONQ131:ONQ132 OXM131:OXM132 PHI131:PHI132 PRE131:PRE132 QBA131:QBA132 QKW131:QKW132 QUS131:QUS132 REO131:REO132 ROK131:ROK132 RYG131:RYG132 SIC131:SIC132 SRY131:SRY132 TBU131:TBU132 TLQ131:TLQ132 TVM131:TVM132 UFI131:UFI132 UPE131:UPE132 UZA131:UZA132 VIW131:VIW132 VSS131:VSS132 WCO131:WCO132 WMK131:WMK132 WWG131:WWG132 T131:T132 JW131:JW132 TS131:TS132 ADO131:ADO132 ANK131:ANK132 AXG131:AXG132 BHC131:BHC132 BQY131:BQY132 CAU131:CAU132 CKQ131:CKQ132 CUM131:CUM132 DEI131:DEI132 DOE131:DOE132 DYA131:DYA132 EHW131:EHW132 ERS131:ERS132 FBO131:FBO132 FLK131:FLK132 FVG131:FVG132 GFC131:GFC132 GOY131:GOY132 GYU131:GYU132 HIQ131:HIQ132 HSM131:HSM132 ICI131:ICI132 IME131:IME132 IWA131:IWA132 JFW131:JFW132 JPS131:JPS132 JZO131:JZO132 KJK131:KJK132 KTG131:KTG132 LDC131:LDC132 LMY131:LMY132 LWU131:LWU132 MGQ131:MGQ132 MQM131:MQM132 NAI131:NAI132 NKE131:NKE132 NUA131:NUA132 ODW131:ODW132 ONS131:ONS132 OXO131:OXO132 PHK131:PHK132 PRG131:PRG132 QBC131:QBC132 QKY131:QKY132 QUU131:QUU132 REQ131:REQ132 ROM131:ROM132 RYI131:RYI132 SIE131:SIE132 SSA131:SSA132 TBW131:TBW132 TLS131:TLS132 TVO131:TVO132 UFK131:UFK132 UPG131:UPG132 UZC131:UZC132 VIY131:VIY132 VSU131:VSU132 WCQ131:WCQ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31:Y132 AA131:AA132"/>
    <dataValidation allowBlank="1" promptTitle="checkPeriodRange" sqref="Q38 WWD109:WWD110 WVY38 WVY74 WWF132 WVY92 R184 WVY150 WVY56 WVY16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T132 TP132 ADL132 ANH132 AXD132 BGZ132 BQV132 CAR132 CKN132 CUJ132 DEF132 DOB132 DXX132 EHT132 ERP132 FBL132 FLH132 FVD132 GEZ132 GOV132 GYR132 HIN132 HSJ132 ICF132 IMB132 IVX132 JFT132 JPP132 JZL132 KJH132 KTD132 LCZ132 LMV132 LWR132 MGN132 MQJ132 NAF132 NKB132 NTX132 ODT132 ONP132 OXL132 PHH132 PRD132 QAZ132 QKV132 QUR132 REN132 ROJ132 RYF132 SIB132 SRX132 TBT132 TLP132 TVL132 UFH132 UPD132 UYZ132 VIV132 VSR132 WCN132 WMJ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dataValidation type="decimal" allowBlank="1" showErrorMessage="1" errorTitle="Ошибка" error="Допускается ввод только неотрицательных чисел!" sqref="O167 WVX183 F268:I268 F264:I264 F260:Q260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G216 M167">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WWD130 WVW90 WVW72:WWD72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R130 TN130 ADJ130 ANF130 AXB130 BGX130 BQT130 CAP130 CKL130 CUH130 DED130 DNZ130 DXV130 EHR130 ERN130 FBJ130 FLF130 FVB130 GEX130 GOT130 GYP130 HIL130 HSH130 ICD130 ILZ130 IVV130 JFR130 JPN130 JZJ130 KJF130 KTB130 LCX130 LMT130 LWP130 MGL130 MQH130 NAD130 NJZ130 NTV130 ODR130 ONN130 OXJ130 PHF130 PRB130 QAX130 QKT130 QUP130 REL130 ROH130 RYD130 SHZ130 SRV130 TBR130 TLN130 TVJ130 UFF130 UPB130 UYX130 VIT130 VSP130 WCL130 WMH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O35 WVW7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formula1>kind_of_cons</formula1>
    </dataValidation>
    <dataValidation type="list" allowBlank="1" showInputMessage="1" showErrorMessage="1" errorTitle="Ошибка" error="Выберите значение из списка" sqref="M37 WVU91 WWB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P131 TL131 ADH131 AND131 AWZ131 BGV131 BQR131 CAN131 CKJ131 CUF131 DEB131 DNX131 DXT131 EHP131 ERL131 FBH131 FLD131 FUZ131 GEV131 GOR131 GYN131 HIJ131 HSF131 ICB131 ILX131 IVT131 JFP131 JPL131 JZH131 KJD131 KSZ131 LCV131 LMR131 LWN131 MGJ131 MQF131 NAB131 NJX131 NTT131 ODP131 ONL131 OXH131 PHD131 PQZ131 QAV131 QKR131 QUN131 REJ131 ROF131 RYB131 SHX131 SRT131 TBP131 TLL131 TVH131 UFD131 UOZ131 UYV131 VIR131 VSN131 WCJ131 WMF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55 M73 M91 M131">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H317 F312">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WVT94:WWE9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WVU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prompt="Выберите значение из списка" errorTitle="Ошибка" error="Выберите значение из списка" sqref="JI109 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WA133:WWL138 WVT139:WWE139 WME133:WMP138 WLX139:WMI139 WCI133:WCT138 WCB139:WCM139 VSM133:VSX138 VSF139:VSQ139 VIQ133:VJB138 VIJ139:VIU139 UYU133:UZF138 UYN139:UYY139 UOY133:UPJ138 UOR139:UPC139 UFC133:UFN138 UEV139:UFG139 TVG133:TVR138 TUZ139:TVK139 TLK133:TLV138 TLD139:TLO139 TBO133:TBZ138 TBH139:TBS139 SRS133:SSD138 SRL139:SRW139 SHW133:SIH138 SHP139:SIA139 RYA133:RYL138 RXT139:RYE139 ROE133:ROP138 RNX139:ROI139 REI133:RET138 REB139:REM139 QUM133:QUX138 QUF139:QUQ139 QKQ133:QLB138 QKJ139:QKU139 QAU133:QBF138 QAN139:QAY139 PQY133:PRJ138 PQR139:PRC139 PHC133:PHN138 PGV139:PHG139 OXG133:OXR138 OWZ139:OXK139 ONK133:ONV138 OND139:ONO139 ODO133:ODZ138 ODH139:ODS139 NTS133:NUD138 NTL139:NTW139 NJW133:NKH138 NJP139:NKA139 NAA133:NAL138 MZT139:NAE139 MQE133:MQP138 MPX139:MQI139 MGI133:MGT138 MGB139:MGM139 LWM133:LWX138 LWF139:LWQ139 LMQ133:LNB138 LMJ139:LMU139 LCU133:LDF138 LCN139:LCY139 KSY133:KTJ138 KSR139:KTC139 KJC133:KJN138 KIV139:KJG139 JZG133:JZR138 JYZ139:JZK139 JPK133:JPV138 JPD139:JPO139 JFO133:JFZ138 JFH139:JFS139 IVS133:IWD138 IVL139:IVW139 ILW133:IMH138 ILP139:IMA139 ICA133:ICL138 IBT139:ICE139 HSE133:HSP138 HRX139:HSI139 HII133:HIT138 HIB139:HIM139 GYM133:GYX138 GYF139:GYQ139 GOQ133:GPB138 GOJ139:GOU139 GEU133:GFF138 GEN139:GEY139 FUY133:FVJ138 FUR139:FVC139 FLC133:FLN138 FKV139:FLG139 FBG133:FBR138 FAZ139:FBK139 ERK133:ERV138 ERD139:ERO139 EHO133:EHZ138 EHH139:EHS139 DXS133:DYD138 DXL139:DXW139 DNW133:DOH138 DNP139:DOA139 DEA133:DEL138 DDT139:DEE139 CUE133:CUP138 CTX139:CUI139 CKI133:CKT138 CKB139:CKM139 CAM133:CAX138 CAF139:CAQ139 BQQ133:BRB138 BQJ139:BQU139 BGU133:BHF138 BGN139:BGY139 AWY133:AXJ138 AWR139:AXC139 ANC133:ANN138 AMV139:ANG139 ADG133:ADR138 ACZ139:ADK139 TK133:TV138 TD139:TO139 JO133:JZ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148:V148 O225:V225 O243:V243 O166 O90 O130">
      <formula1>kind_of_cons</formula1>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f57fea8-2519-469e-9594-de81fc23f006}">
  <sheetPr codeName="List00">
    <tabColor rgb="FFCCCCFF"/>
  </sheetPr>
  <dimension ref="A1:L54"/>
  <sheetViews>
    <sheetView showGridLines="0" workbookViewId="0" topLeftCell="D31">
      <selection pane="topLeft" activeCell="F28" sqref="F28"/>
    </sheetView>
  </sheetViews>
  <sheetFormatPr defaultColWidth="9.14285714285714" defaultRowHeight="11.25"/>
  <cols>
    <col min="1" max="1" width="10.7142857142857" style="198" hidden="1" customWidth="1"/>
    <col min="2" max="2" width="10.7142857142857" style="90" hidden="1" customWidth="1"/>
    <col min="3" max="3" width="3.71428571428571" style="20" hidden="1" customWidth="1"/>
    <col min="4" max="4" width="1.71428571428571" style="23" customWidth="1"/>
    <col min="5" max="5" width="55.2857142857143" style="23" customWidth="1"/>
    <col min="6" max="6" width="50.7142857142857" style="23" customWidth="1"/>
    <col min="7" max="7" width="3.71428571428571" style="22" customWidth="1"/>
    <col min="8" max="8" width="9.14285714285714" style="23"/>
    <col min="9" max="9" width="9.14285714285714" style="55"/>
    <col min="10" max="10" width="30" style="23" customWidth="1"/>
    <col min="11" max="16384" width="9.14285714285714" style="23"/>
  </cols>
  <sheetData>
    <row r="1" spans="1:9" s="387" customFormat="1" ht="3" customHeight="1">
      <c r="A1" s="385"/>
      <c r="B1" s="386"/>
      <c r="F1" s="387">
        <v>28494222</v>
      </c>
      <c r="G1" s="388"/>
      <c r="I1" s="388"/>
    </row>
    <row r="2" spans="1:12" s="18" customFormat="1" ht="14.25">
      <c r="A2" s="197"/>
      <c r="B2" s="90"/>
      <c r="E2" s="393" t="str">
        <f>"Код шаблона: "&amp;GetCode()</f>
        <v>Код шаблона: FAS.JKH.OPEN.INFO.PRICE.WARM</v>
      </c>
      <c r="F2" s="442"/>
      <c r="G2" s="392"/>
      <c r="H2" s="392"/>
      <c r="I2" s="392"/>
      <c r="J2" s="392"/>
      <c r="K2" s="392"/>
      <c r="L2" s="392"/>
    </row>
    <row r="3" spans="5:12" ht="14.25">
      <c r="E3" s="394" t="str">
        <f>"Версия "&amp;GetVersion()</f>
        <v>Версия 1.0</v>
      </c>
      <c r="F3" s="442"/>
      <c r="G3" s="43"/>
      <c r="H3" s="43"/>
      <c r="I3" s="43"/>
      <c r="J3" s="43"/>
      <c r="K3" s="43"/>
      <c r="L3" s="261"/>
    </row>
    <row r="4" spans="1:9" s="372" customFormat="1" ht="6">
      <c r="A4" s="366"/>
      <c r="B4" s="367"/>
      <c r="C4" s="368"/>
      <c r="D4" s="369"/>
      <c r="E4" s="389"/>
      <c r="F4" s="390"/>
      <c r="G4" s="391"/>
      <c r="I4" s="373"/>
    </row>
    <row r="5" spans="4:10" ht="22.5">
      <c r="D5" s="24"/>
      <c r="E5" s="1147" t="s">
        <v>771</v>
      </c>
      <c r="F5" s="1148"/>
      <c r="G5" s="435"/>
      <c r="J5" s="309"/>
    </row>
    <row r="6" spans="1:9" s="372" customFormat="1" ht="6">
      <c r="A6" s="366"/>
      <c r="B6" s="367"/>
      <c r="C6" s="368"/>
      <c r="D6" s="369"/>
      <c r="E6" s="374"/>
      <c r="F6" s="375"/>
      <c r="G6" s="376"/>
      <c r="I6" s="373"/>
    </row>
    <row r="7" spans="4:7" ht="27">
      <c r="D7" s="24"/>
      <c r="E7" s="25" t="s">
        <v>52</v>
      </c>
      <c r="F7" s="328" t="s">
        <v>90</v>
      </c>
      <c r="G7" s="384"/>
    </row>
    <row r="8" spans="1:9" s="372" customFormat="1" ht="6">
      <c r="A8" s="366"/>
      <c r="B8" s="367"/>
      <c r="C8" s="368"/>
      <c r="D8" s="369"/>
      <c r="E8" s="370"/>
      <c r="F8" s="371"/>
      <c r="G8" s="369"/>
      <c r="I8" s="373"/>
    </row>
    <row r="9" spans="4:7" ht="27">
      <c r="D9" s="24"/>
      <c r="E9" s="25" t="s">
        <v>475</v>
      </c>
      <c r="F9" s="349" t="s">
        <v>85</v>
      </c>
      <c r="G9" s="383"/>
    </row>
    <row r="10" spans="1:9" s="372" customFormat="1" ht="6">
      <c r="A10" s="377"/>
      <c r="B10" s="367"/>
      <c r="C10" s="368"/>
      <c r="D10" s="378"/>
      <c r="E10" s="374"/>
      <c r="F10" s="379"/>
      <c r="G10" s="380"/>
      <c r="I10" s="373"/>
    </row>
    <row r="11" spans="1:7" ht="27">
      <c r="A11" s="200"/>
      <c r="D11" s="24"/>
      <c r="E11" s="81" t="s">
        <v>473</v>
      </c>
      <c r="F11" s="1117" t="s">
        <v>2671</v>
      </c>
      <c r="G11" s="381"/>
    </row>
    <row r="12" spans="4:7" ht="27">
      <c r="D12" s="24"/>
      <c r="E12" s="81" t="s">
        <v>474</v>
      </c>
      <c r="F12" s="1117" t="s">
        <v>2672</v>
      </c>
      <c r="G12" s="383"/>
    </row>
    <row r="13" spans="1:9" s="372" customFormat="1" ht="6">
      <c r="A13" s="377"/>
      <c r="B13" s="367"/>
      <c r="C13" s="368"/>
      <c r="D13" s="378"/>
      <c r="E13" s="374"/>
      <c r="F13" s="379"/>
      <c r="G13" s="380"/>
      <c r="I13" s="373"/>
    </row>
    <row r="14" spans="4:7" ht="27">
      <c r="D14" s="24"/>
      <c r="E14" s="81" t="s">
        <v>369</v>
      </c>
      <c r="F14" s="329" t="s">
        <v>42</v>
      </c>
      <c r="G14" s="383"/>
    </row>
    <row r="15" spans="4:7" ht="27" hidden="1">
      <c r="D15" s="24"/>
      <c r="E15" s="81" t="s">
        <v>299</v>
      </c>
      <c r="F15" s="331" t="s">
        <v>777</v>
      </c>
      <c r="G15" s="383"/>
    </row>
    <row r="16" spans="4:7" ht="27" hidden="1">
      <c r="D16" s="24"/>
      <c r="E16" s="81" t="s">
        <v>601</v>
      </c>
      <c r="F16" s="331"/>
      <c r="G16" s="383"/>
    </row>
    <row r="17" spans="4:7" ht="19.5">
      <c r="D17" s="24"/>
      <c r="E17" s="25"/>
      <c r="F17" s="445" t="s">
        <v>609</v>
      </c>
      <c r="G17" s="21"/>
    </row>
    <row r="18" spans="4:7" ht="27">
      <c r="D18" s="24"/>
      <c r="E18" s="81" t="s">
        <v>503</v>
      </c>
      <c r="F18" s="329" t="s">
        <v>3331</v>
      </c>
      <c r="G18" s="383"/>
    </row>
    <row r="19" spans="4:7" ht="27">
      <c r="D19" s="24"/>
      <c r="E19" s="81" t="s">
        <v>598</v>
      </c>
      <c r="F19" s="330" t="s">
        <v>3344</v>
      </c>
      <c r="G19" s="383"/>
    </row>
    <row r="20" spans="4:7" ht="27">
      <c r="D20" s="24"/>
      <c r="E20" s="81" t="s">
        <v>597</v>
      </c>
      <c r="F20" s="329" t="s">
        <v>3345</v>
      </c>
      <c r="G20" s="383"/>
    </row>
    <row r="21" spans="4:7" ht="27">
      <c r="D21" s="24"/>
      <c r="E21" s="81" t="s">
        <v>502</v>
      </c>
      <c r="F21" s="329" t="s">
        <v>3332</v>
      </c>
      <c r="G21" s="383"/>
    </row>
    <row r="22" spans="4:7" ht="19.5" hidden="1">
      <c r="D22" s="24"/>
      <c r="E22" s="25"/>
      <c r="F22" s="445" t="s">
        <v>610</v>
      </c>
      <c r="G22" s="21"/>
    </row>
    <row r="23" spans="4:7" ht="27" hidden="1">
      <c r="D23" s="24"/>
      <c r="E23" s="81" t="s">
        <v>613</v>
      </c>
      <c r="F23" s="333"/>
      <c r="G23" s="383"/>
    </row>
    <row r="24" spans="4:7" ht="27" hidden="1">
      <c r="D24" s="24"/>
      <c r="E24" s="81" t="s">
        <v>612</v>
      </c>
      <c r="F24" s="331"/>
      <c r="G24" s="383"/>
    </row>
    <row r="25" spans="4:7" ht="27" hidden="1">
      <c r="D25" s="24"/>
      <c r="E25" s="81" t="s">
        <v>611</v>
      </c>
      <c r="F25" s="333"/>
      <c r="G25" s="383"/>
    </row>
    <row r="26" spans="4:7" ht="27" hidden="1">
      <c r="D26" s="24"/>
      <c r="E26" s="81" t="s">
        <v>502</v>
      </c>
      <c r="F26" s="333"/>
      <c r="G26" s="383"/>
    </row>
    <row r="27" spans="1:9" s="372" customFormat="1" ht="35.1" customHeight="1">
      <c r="A27" s="377"/>
      <c r="B27" s="367"/>
      <c r="C27" s="368"/>
      <c r="D27" s="378"/>
      <c r="E27" s="374"/>
      <c r="F27" s="379"/>
      <c r="G27" s="380"/>
      <c r="I27" s="373"/>
    </row>
    <row r="28" spans="4:7" ht="27">
      <c r="D28" s="24"/>
      <c r="E28" s="81" t="s">
        <v>170</v>
      </c>
      <c r="F28" s="349" t="s">
        <v>85</v>
      </c>
      <c r="G28" s="383"/>
    </row>
    <row r="29" spans="3:7" ht="27">
      <c r="C29" s="28"/>
      <c r="D29" s="29"/>
      <c r="E29" s="30" t="s">
        <v>79</v>
      </c>
      <c r="F29" s="332" t="s">
        <v>2750</v>
      </c>
      <c r="G29" s="382"/>
    </row>
    <row r="30" spans="3:7" ht="27" hidden="1">
      <c r="C30" s="28"/>
      <c r="D30" s="29"/>
      <c r="E30" s="52" t="s">
        <v>203</v>
      </c>
      <c r="F30" s="333"/>
      <c r="G30" s="382"/>
    </row>
    <row r="31" spans="3:7" ht="27">
      <c r="C31" s="28"/>
      <c r="D31" s="29"/>
      <c r="E31" s="30" t="s">
        <v>53</v>
      </c>
      <c r="F31" s="332" t="s">
        <v>2751</v>
      </c>
      <c r="G31" s="382"/>
    </row>
    <row r="32" spans="3:8" ht="27">
      <c r="C32" s="28"/>
      <c r="D32" s="29"/>
      <c r="E32" s="30" t="s">
        <v>54</v>
      </c>
      <c r="F32" s="332" t="s">
        <v>2752</v>
      </c>
      <c r="G32" s="382"/>
      <c r="H32" s="31"/>
    </row>
    <row r="33" spans="1:9" s="372" customFormat="1" ht="6">
      <c r="A33" s="377"/>
      <c r="B33" s="367"/>
      <c r="C33" s="368"/>
      <c r="D33" s="378"/>
      <c r="E33" s="374"/>
      <c r="F33" s="379"/>
      <c r="G33" s="380"/>
      <c r="I33" s="373"/>
    </row>
    <row r="34" spans="1:7" ht="27">
      <c r="A34" s="199"/>
      <c r="D34" s="26"/>
      <c r="E34" s="798" t="s">
        <v>725</v>
      </c>
      <c r="F34" s="1118" t="s">
        <v>727</v>
      </c>
      <c r="G34" s="381"/>
    </row>
    <row r="35" spans="1:9" s="372" customFormat="1" ht="6">
      <c r="A35" s="377"/>
      <c r="B35" s="367"/>
      <c r="C35" s="368"/>
      <c r="D35" s="378"/>
      <c r="E35" s="374"/>
      <c r="F35" s="379"/>
      <c r="G35" s="380"/>
      <c r="I35" s="373"/>
    </row>
    <row r="36" spans="1:7" ht="27">
      <c r="A36" s="199"/>
      <c r="D36" s="26"/>
      <c r="E36" s="81" t="s">
        <v>243</v>
      </c>
      <c r="F36" s="827" t="s">
        <v>204</v>
      </c>
      <c r="G36" s="381"/>
    </row>
    <row r="37" spans="1:9" s="372" customFormat="1" ht="6">
      <c r="A37" s="366"/>
      <c r="B37" s="367"/>
      <c r="C37" s="368"/>
      <c r="D37" s="369"/>
      <c r="E37" s="370"/>
      <c r="F37" s="371"/>
      <c r="G37" s="369"/>
      <c r="I37" s="373"/>
    </row>
    <row r="38" spans="2:9" ht="27">
      <c r="B38" s="189"/>
      <c r="D38" s="24"/>
      <c r="E38" s="81" t="s">
        <v>731</v>
      </c>
      <c r="F38" s="349" t="s">
        <v>85</v>
      </c>
      <c r="G38" s="383"/>
      <c r="I38" s="19"/>
    </row>
    <row r="39" spans="1:9" s="372" customFormat="1" ht="6">
      <c r="A39" s="377"/>
      <c r="B39" s="367"/>
      <c r="C39" s="368"/>
      <c r="D39" s="378"/>
      <c r="E39" s="374"/>
      <c r="F39" s="379"/>
      <c r="G39" s="380"/>
      <c r="I39" s="373"/>
    </row>
    <row r="40" spans="1:7" ht="27">
      <c r="A40" s="201"/>
      <c r="B40" s="92"/>
      <c r="D40" s="33"/>
      <c r="E40" s="32" t="s">
        <v>547</v>
      </c>
      <c r="F40" s="1121" t="s">
        <v>3333</v>
      </c>
      <c r="G40" s="381"/>
    </row>
    <row r="41" spans="1:7" ht="27">
      <c r="A41" s="201"/>
      <c r="B41" s="92"/>
      <c r="D41" s="33"/>
      <c r="E41" s="41" t="s">
        <v>548</v>
      </c>
      <c r="F41" s="1121" t="s">
        <v>3334</v>
      </c>
      <c r="G41" s="381"/>
    </row>
    <row r="42" spans="4:7" ht="19.5">
      <c r="D42" s="24"/>
      <c r="E42" s="25"/>
      <c r="F42" s="445" t="s">
        <v>580</v>
      </c>
      <c r="G42" s="21"/>
    </row>
    <row r="43" spans="1:7" ht="27">
      <c r="A43" s="201"/>
      <c r="D43" s="21"/>
      <c r="E43" s="443" t="s">
        <v>87</v>
      </c>
      <c r="F43" s="1121" t="s">
        <v>3335</v>
      </c>
      <c r="G43" s="381"/>
    </row>
    <row r="44" spans="1:7" ht="27">
      <c r="A44" s="201"/>
      <c r="B44" s="92"/>
      <c r="D44" s="33"/>
      <c r="E44" s="443" t="s">
        <v>88</v>
      </c>
      <c r="F44" s="1121" t="s">
        <v>3336</v>
      </c>
      <c r="G44" s="381"/>
    </row>
    <row r="45" spans="1:7" ht="27">
      <c r="A45" s="201"/>
      <c r="B45" s="92"/>
      <c r="D45" s="33"/>
      <c r="E45" s="443" t="s">
        <v>581</v>
      </c>
      <c r="F45" s="1121" t="s">
        <v>3337</v>
      </c>
      <c r="G45" s="381"/>
    </row>
    <row r="46" spans="4:7" ht="27">
      <c r="D46" s="24"/>
      <c r="E46" s="444" t="s">
        <v>582</v>
      </c>
      <c r="F46" s="1121" t="s">
        <v>3338</v>
      </c>
      <c r="G46" s="383"/>
    </row>
    <row r="47" spans="1:7" ht="20.1" customHeight="1">
      <c r="A47" s="201"/>
      <c r="D47" s="21"/>
      <c r="F47" s="163"/>
      <c r="G47" s="27"/>
    </row>
    <row r="48" spans="1:7" ht="19.5">
      <c r="A48" s="201"/>
      <c r="B48" s="92"/>
      <c r="D48" s="33"/>
      <c r="E48" s="32"/>
      <c r="F48" s="164"/>
      <c r="G48" s="27"/>
    </row>
    <row r="49" spans="1:7" ht="19.5">
      <c r="A49" s="201"/>
      <c r="B49" s="92"/>
      <c r="D49" s="33"/>
      <c r="E49" s="32"/>
      <c r="F49" s="164"/>
      <c r="G49" s="27"/>
    </row>
    <row r="50" spans="1:7" ht="19.5">
      <c r="A50" s="201"/>
      <c r="B50" s="92"/>
      <c r="D50" s="33"/>
      <c r="E50" s="41"/>
      <c r="F50" s="164"/>
      <c r="G50" s="27"/>
    </row>
    <row r="51" spans="1:7" ht="19.5">
      <c r="A51" s="201"/>
      <c r="B51" s="92"/>
      <c r="D51" s="33"/>
      <c r="E51" s="32"/>
      <c r="F51" s="164"/>
      <c r="G51" s="27"/>
    </row>
    <row r="54" spans="5:9" ht="11.25">
      <c r="E54" s="1149"/>
      <c r="F54" s="1149"/>
      <c r="G54" s="1149"/>
      <c r="H54" s="1149"/>
      <c r="I54" s="1149"/>
    </row>
  </sheetData>
  <sheetProtection password="FA9C" sheet="1" objects="1" scenarios="1" formatColumns="0" formatRows="0"/>
  <mergeCells count="2">
    <mergeCell ref="E5:F5"/>
    <mergeCell ref="E54:I54"/>
  </mergeCells>
  <dataValidations count="5">
    <dataValidation type="textLength" operator="lessThanOrEqual" allowBlank="1" showInputMessage="1" showErrorMessage="1" errorTitle="Ошибка" error="Допускается ввод не более 900 символов!" sqref="F18 F48:F51 F30 F40:F41 F43:F46 F20:F21 F23 F25:F26">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24 F19"/>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F38"/>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d351e9d-80fa-4bc4-8802-b0294b30d2ea}">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42"/>
    <col min="3" max="3" width="9.14285714285714" style="145"/>
    <col min="4" max="4" width="26.5714285714286" style="145" customWidth="1"/>
    <col min="5" max="6" width="26.5714285714286" style="82" customWidth="1"/>
    <col min="7" max="7" width="31.4285714285714" style="82" customWidth="1"/>
    <col min="8" max="8" width="40.8571428571429" style="82" customWidth="1"/>
    <col min="9" max="9" width="14.5714285714286" style="82" customWidth="1"/>
    <col min="10" max="10" width="26.8571428571429" style="82" customWidth="1"/>
    <col min="11" max="11" width="50" style="82" customWidth="1"/>
    <col min="12" max="13" width="10.7142857142857" style="82" customWidth="1"/>
    <col min="14" max="14" width="55.1428571428571" style="82" customWidth="1"/>
    <col min="15" max="15" width="31.8571428571429" style="82" customWidth="1"/>
    <col min="16" max="16" width="23.8571428571429" style="82" customWidth="1"/>
    <col min="17" max="17" width="46.5714285714286" style="82" customWidth="1"/>
    <col min="18" max="18" width="24" style="82" customWidth="1"/>
    <col min="19" max="19" width="20.5714285714286" style="82" customWidth="1"/>
    <col min="20" max="20" width="22" style="82" customWidth="1"/>
    <col min="21" max="22" width="26.4285714285714" style="82" customWidth="1"/>
    <col min="23" max="23" width="8.28571428571429" style="82" hidden="1" customWidth="1"/>
    <col min="24" max="24" width="59.7142857142857" style="82" customWidth="1"/>
    <col min="25" max="25" width="49.1428571428571" style="82" customWidth="1"/>
    <col min="26" max="26" width="11.1428571428571" style="82" customWidth="1"/>
    <col min="27" max="30" width="29" style="82" customWidth="1"/>
    <col min="31" max="31" width="9.14285714285714" style="82"/>
    <col min="32" max="32" width="34.7142857142857" style="82" customWidth="1"/>
    <col min="33" max="33" width="9.14285714285714" style="82"/>
    <col min="34" max="35" width="34.4285714285714" style="82" customWidth="1"/>
    <col min="36" max="36" width="9.14285714285714" style="82"/>
    <col min="37" max="37" width="24.5714285714286" style="82" customWidth="1"/>
    <col min="38" max="38" width="9.14285714285714" style="82"/>
    <col min="39" max="39" width="26.1428571428571" style="82" customWidth="1"/>
    <col min="40" max="40" width="1.71428571428571" style="82" customWidth="1"/>
    <col min="41" max="41" width="9.14285714285714" style="82"/>
    <col min="42" max="43" width="47.8571428571429" style="82" customWidth="1"/>
    <col min="44" max="44" width="1.71428571428571" style="82" customWidth="1"/>
    <col min="45" max="45" width="21.4285714285714" style="82" customWidth="1"/>
    <col min="46" max="46" width="1.71428571428571" style="82" customWidth="1"/>
    <col min="47" max="47" width="31.2857142857143" style="82" customWidth="1"/>
    <col min="48" max="48" width="1.71428571428571" style="82" customWidth="1"/>
    <col min="49" max="50" width="9.14285714285714" style="408"/>
    <col min="51" max="51" width="3.71428571428571" style="82" customWidth="1"/>
    <col min="52" max="52" width="20" style="82" customWidth="1"/>
    <col min="53" max="53" width="42.8571428571429" style="82" customWidth="1"/>
    <col min="54" max="54" width="3.71428571428571" style="82" customWidth="1"/>
    <col min="55" max="55" width="55" style="82" customWidth="1"/>
    <col min="56" max="16384" width="9.14285714285714"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327" t="s">
        <v>583</v>
      </c>
      <c r="BA1" s="1327"/>
      <c r="BC1" s="826" t="s">
        <v>726</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644</v>
      </c>
      <c r="P2" s="661" t="s">
        <v>42</v>
      </c>
      <c r="Q2" s="180" t="s">
        <v>3</v>
      </c>
      <c r="R2" s="183" t="s">
        <v>24</v>
      </c>
      <c r="S2" s="181" t="s">
        <v>26</v>
      </c>
      <c r="T2" s="182" t="s">
        <v>30</v>
      </c>
      <c r="U2" s="178" t="s">
        <v>36</v>
      </c>
      <c r="V2" s="1038">
        <v>1</v>
      </c>
      <c r="W2" s="459"/>
      <c r="X2" s="460" t="s">
        <v>614</v>
      </c>
      <c r="Y2" s="44" t="s">
        <v>639</v>
      </c>
      <c r="Z2" s="160"/>
      <c r="AA2" s="752" t="s">
        <v>719</v>
      </c>
      <c r="AB2" s="754" t="s">
        <v>719</v>
      </c>
      <c r="AC2" s="44" t="s">
        <v>310</v>
      </c>
      <c r="AD2" s="209" t="s">
        <v>310</v>
      </c>
      <c r="AF2" s="45" t="s">
        <v>36</v>
      </c>
      <c r="AH2" s="143" t="s">
        <v>342</v>
      </c>
      <c r="AI2" s="143" t="s">
        <v>342</v>
      </c>
      <c r="AK2" s="143" t="s">
        <v>346</v>
      </c>
      <c r="AM2" s="143" t="s">
        <v>356</v>
      </c>
      <c r="AP2" s="1126" t="s">
        <v>614</v>
      </c>
      <c r="AQ2" s="1034" t="s">
        <v>618</v>
      </c>
      <c r="AS2" s="44" t="s">
        <v>374</v>
      </c>
      <c r="AU2" s="45" t="s">
        <v>377</v>
      </c>
      <c r="AW2" s="410" t="s">
        <v>551</v>
      </c>
      <c r="AX2" s="411" t="s">
        <v>551</v>
      </c>
      <c r="AZ2" s="446" t="s">
        <v>584</v>
      </c>
      <c r="BA2" s="447" t="s">
        <v>585</v>
      </c>
      <c r="BC2" s="803" t="s">
        <v>727</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645</v>
      </c>
      <c r="P3" s="661" t="s">
        <v>43</v>
      </c>
      <c r="Q3" s="180" t="s">
        <v>301</v>
      </c>
      <c r="R3" s="179" t="s">
        <v>303</v>
      </c>
      <c r="S3" s="181" t="s">
        <v>27</v>
      </c>
      <c r="T3" s="182" t="s">
        <v>31</v>
      </c>
      <c r="U3" s="178" t="s">
        <v>37</v>
      </c>
      <c r="V3" s="1038">
        <v>2</v>
      </c>
      <c r="W3" s="459"/>
      <c r="X3" s="460" t="s">
        <v>772</v>
      </c>
      <c r="Y3" s="44" t="s">
        <v>639</v>
      </c>
      <c r="Z3" s="160"/>
      <c r="AA3" s="752" t="s">
        <v>720</v>
      </c>
      <c r="AB3" s="754" t="s">
        <v>720</v>
      </c>
      <c r="AC3" s="44" t="s">
        <v>311</v>
      </c>
      <c r="AD3" s="209" t="s">
        <v>311</v>
      </c>
      <c r="AF3" s="45" t="s">
        <v>37</v>
      </c>
      <c r="AH3" s="143" t="s">
        <v>365</v>
      </c>
      <c r="AI3" s="143" t="s">
        <v>344</v>
      </c>
      <c r="AK3" s="143" t="s">
        <v>347</v>
      </c>
      <c r="AM3" s="143" t="s">
        <v>357</v>
      </c>
      <c r="AP3" s="1126" t="s">
        <v>773</v>
      </c>
      <c r="AQ3" s="1034" t="s">
        <v>621</v>
      </c>
      <c r="AS3" s="44" t="s">
        <v>375</v>
      </c>
      <c r="AU3" s="45" t="s">
        <v>378</v>
      </c>
      <c r="AW3" s="410" t="s">
        <v>552</v>
      </c>
      <c r="AX3" s="411" t="s">
        <v>552</v>
      </c>
      <c r="AZ3" s="146" t="s">
        <v>655</v>
      </c>
      <c r="BA3" s="179" t="s">
        <v>654</v>
      </c>
      <c r="BC3" s="803" t="s">
        <v>728</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646</v>
      </c>
      <c r="Q4" s="180" t="s">
        <v>23</v>
      </c>
      <c r="R4" s="179" t="s">
        <v>472</v>
      </c>
      <c r="S4" s="181" t="s">
        <v>28</v>
      </c>
      <c r="T4" s="182" t="s">
        <v>32</v>
      </c>
      <c r="U4" s="178" t="s">
        <v>38</v>
      </c>
      <c r="V4" s="1038">
        <v>3</v>
      </c>
      <c r="W4" s="459"/>
      <c r="X4" s="460" t="s">
        <v>763</v>
      </c>
      <c r="Y4" s="752" t="s">
        <v>639</v>
      </c>
      <c r="Z4" s="208"/>
      <c r="AC4" s="44" t="s">
        <v>312</v>
      </c>
      <c r="AD4" s="209" t="s">
        <v>312</v>
      </c>
      <c r="AF4" s="45" t="s">
        <v>38</v>
      </c>
      <c r="AH4" s="45" t="s">
        <v>368</v>
      </c>
      <c r="AK4" s="143" t="s">
        <v>348</v>
      </c>
      <c r="AM4" s="143" t="s">
        <v>358</v>
      </c>
      <c r="AP4" s="1126" t="s">
        <v>772</v>
      </c>
      <c r="AQ4" s="1034" t="s">
        <v>620</v>
      </c>
      <c r="AS4" s="44" t="s">
        <v>345</v>
      </c>
      <c r="AU4" s="45" t="s">
        <v>379</v>
      </c>
      <c r="AW4" s="410" t="s">
        <v>553</v>
      </c>
      <c r="AX4" s="411" t="s">
        <v>553</v>
      </c>
      <c r="AZ4" s="146" t="s">
        <v>665</v>
      </c>
      <c r="BA4" s="179" t="s">
        <v>664</v>
      </c>
      <c r="BC4" s="803" t="s">
        <v>729</v>
      </c>
    </row>
    <row r="5" spans="1:55" ht="33.75">
      <c r="A5" s="6" t="s">
        <v>104</v>
      </c>
      <c r="B5" s="44">
        <v>2003</v>
      </c>
      <c r="C5" s="44">
        <v>2016</v>
      </c>
      <c r="E5" s="143" t="s">
        <v>189</v>
      </c>
      <c r="F5" s="143" t="s">
        <v>229</v>
      </c>
      <c r="I5" s="143" t="s">
        <v>51</v>
      </c>
      <c r="K5" s="144" t="s">
        <v>247</v>
      </c>
      <c r="L5" s="144" t="s">
        <v>247</v>
      </c>
      <c r="M5" s="144">
        <v>4</v>
      </c>
      <c r="N5" s="658" t="s">
        <v>287</v>
      </c>
      <c r="O5" s="544" t="s">
        <v>647</v>
      </c>
      <c r="Q5" s="180" t="s">
        <v>302</v>
      </c>
      <c r="R5" s="179" t="s">
        <v>304</v>
      </c>
      <c r="T5" s="45" t="s">
        <v>33</v>
      </c>
      <c r="U5" s="178" t="s">
        <v>39</v>
      </c>
      <c r="V5" s="1038">
        <v>4</v>
      </c>
      <c r="W5" s="459"/>
      <c r="X5" s="460" t="s">
        <v>615</v>
      </c>
      <c r="Y5" s="752" t="s">
        <v>663</v>
      </c>
      <c r="Z5" s="208">
        <v>1</v>
      </c>
      <c r="AF5" s="45" t="s">
        <v>327</v>
      </c>
      <c r="AH5" s="143" t="s">
        <v>366</v>
      </c>
      <c r="AK5" s="143" t="s">
        <v>349</v>
      </c>
      <c r="AM5" s="143" t="s">
        <v>359</v>
      </c>
      <c r="AP5" s="1126" t="s">
        <v>615</v>
      </c>
      <c r="AQ5" s="1034" t="s">
        <v>619</v>
      </c>
      <c r="AU5" s="45" t="s">
        <v>380</v>
      </c>
      <c r="AW5" s="410" t="s">
        <v>554</v>
      </c>
      <c r="AX5" s="411" t="s">
        <v>554</v>
      </c>
      <c r="AZ5" s="545" t="s">
        <v>666</v>
      </c>
      <c r="BA5" s="569" t="s">
        <v>672</v>
      </c>
      <c r="BC5" s="803" t="s">
        <v>730</v>
      </c>
    </row>
    <row r="6" spans="1:53" ht="112.5">
      <c r="A6" s="6" t="s">
        <v>105</v>
      </c>
      <c r="B6" s="44">
        <v>2004</v>
      </c>
      <c r="C6" s="44">
        <v>2017</v>
      </c>
      <c r="E6" s="143" t="s">
        <v>190</v>
      </c>
      <c r="F6" s="147"/>
      <c r="G6" s="148" t="s">
        <v>291</v>
      </c>
      <c r="H6" s="148" t="s">
        <v>258</v>
      </c>
      <c r="I6" s="143" t="s">
        <v>68</v>
      </c>
      <c r="J6" s="148" t="s">
        <v>264</v>
      </c>
      <c r="N6" s="658" t="s">
        <v>288</v>
      </c>
      <c r="O6" s="544" t="s">
        <v>648</v>
      </c>
      <c r="R6" s="179" t="s">
        <v>3</v>
      </c>
      <c r="T6" s="45" t="s">
        <v>34</v>
      </c>
      <c r="U6" s="178" t="s">
        <v>327</v>
      </c>
      <c r="V6" s="1038">
        <v>5</v>
      </c>
      <c r="W6" s="459"/>
      <c r="X6" s="752" t="s">
        <v>616</v>
      </c>
      <c r="Y6" s="752" t="s">
        <v>673</v>
      </c>
      <c r="Z6" s="208"/>
      <c r="AA6" s="219"/>
      <c r="AH6" s="143" t="s">
        <v>367</v>
      </c>
      <c r="AK6" s="143" t="s">
        <v>350</v>
      </c>
      <c r="AM6" s="143" t="s">
        <v>360</v>
      </c>
      <c r="AP6" s="1126" t="s">
        <v>616</v>
      </c>
      <c r="AQ6" s="1034" t="s">
        <v>614</v>
      </c>
      <c r="AU6" s="220" t="s">
        <v>381</v>
      </c>
      <c r="AW6" s="410" t="s">
        <v>555</v>
      </c>
      <c r="AX6" s="411" t="s">
        <v>555</v>
      </c>
      <c r="AZ6" s="545" t="s">
        <v>667</v>
      </c>
      <c r="BA6" s="569" t="s">
        <v>677</v>
      </c>
    </row>
    <row r="7" spans="1:53" ht="56.25">
      <c r="A7" s="6" t="s">
        <v>106</v>
      </c>
      <c r="B7" s="44">
        <v>2005</v>
      </c>
      <c r="E7" s="143" t="s">
        <v>191</v>
      </c>
      <c r="F7" s="147"/>
      <c r="G7" s="143" t="s">
        <v>255</v>
      </c>
      <c r="H7" s="143" t="s">
        <v>257</v>
      </c>
      <c r="I7" s="143" t="s">
        <v>69</v>
      </c>
      <c r="J7" s="143" t="s">
        <v>284</v>
      </c>
      <c r="N7" s="659" t="s">
        <v>289</v>
      </c>
      <c r="O7" s="544" t="s">
        <v>649</v>
      </c>
      <c r="U7" s="178" t="s">
        <v>85</v>
      </c>
      <c r="V7" s="1039" t="s">
        <v>69</v>
      </c>
      <c r="W7" s="459"/>
      <c r="X7" s="752" t="s">
        <v>617</v>
      </c>
      <c r="Y7" s="752" t="s">
        <v>663</v>
      </c>
      <c r="Z7" s="208"/>
      <c r="AA7" s="219"/>
      <c r="AH7" s="143" t="s">
        <v>343</v>
      </c>
      <c r="AK7" s="143" t="s">
        <v>351</v>
      </c>
      <c r="AM7" s="143" t="s">
        <v>361</v>
      </c>
      <c r="AP7" s="1126" t="s">
        <v>763</v>
      </c>
      <c r="AQ7" s="1034" t="s">
        <v>773</v>
      </c>
      <c r="AU7" s="220" t="s">
        <v>382</v>
      </c>
      <c r="AW7" s="410" t="s">
        <v>556</v>
      </c>
      <c r="AX7" s="411" t="s">
        <v>556</v>
      </c>
      <c r="AZ7" s="545" t="s">
        <v>685</v>
      </c>
      <c r="BA7" s="569" t="s">
        <v>686</v>
      </c>
    </row>
    <row r="8" spans="1:53" ht="33.75">
      <c r="A8" s="6" t="s">
        <v>107</v>
      </c>
      <c r="B8" s="44">
        <v>2006</v>
      </c>
      <c r="E8" s="143" t="s">
        <v>192</v>
      </c>
      <c r="F8" s="147"/>
      <c r="G8" s="143" t="s">
        <v>256</v>
      </c>
      <c r="H8" s="143" t="s">
        <v>263</v>
      </c>
      <c r="I8" s="143" t="s">
        <v>183</v>
      </c>
      <c r="J8" s="143" t="s">
        <v>280</v>
      </c>
      <c r="N8" s="660" t="s">
        <v>290</v>
      </c>
      <c r="O8" s="544" t="s">
        <v>650</v>
      </c>
      <c r="V8" s="1039" t="s">
        <v>183</v>
      </c>
      <c r="W8" s="459"/>
      <c r="X8" s="752" t="s">
        <v>618</v>
      </c>
      <c r="Y8" s="752" t="s">
        <v>663</v>
      </c>
      <c r="Z8" s="208"/>
      <c r="AA8" s="219"/>
      <c r="AK8" s="143" t="s">
        <v>352</v>
      </c>
      <c r="AP8" s="1126" t="s">
        <v>617</v>
      </c>
      <c r="AQ8" s="1034" t="s">
        <v>772</v>
      </c>
      <c r="AU8" s="220" t="s">
        <v>383</v>
      </c>
      <c r="AW8" s="410" t="s">
        <v>557</v>
      </c>
      <c r="AX8" s="411" t="s">
        <v>557</v>
      </c>
      <c r="AZ8" s="146" t="s">
        <v>693</v>
      </c>
      <c r="BA8" s="179" t="s">
        <v>692</v>
      </c>
    </row>
    <row r="9" spans="1:53" ht="56.25">
      <c r="A9" s="6" t="s">
        <v>108</v>
      </c>
      <c r="B9" s="44">
        <v>2007</v>
      </c>
      <c r="E9" s="143" t="s">
        <v>193</v>
      </c>
      <c r="F9" s="147"/>
      <c r="G9" s="143" t="s">
        <v>263</v>
      </c>
      <c r="I9" s="143" t="s">
        <v>184</v>
      </c>
      <c r="O9" s="544" t="s">
        <v>651</v>
      </c>
      <c r="V9" s="1039" t="s">
        <v>184</v>
      </c>
      <c r="W9" s="459"/>
      <c r="X9" s="752" t="s">
        <v>619</v>
      </c>
      <c r="Y9" s="752" t="s">
        <v>639</v>
      </c>
      <c r="Z9" s="208">
        <v>1</v>
      </c>
      <c r="AA9" s="219"/>
      <c r="AK9" s="143" t="s">
        <v>353</v>
      </c>
      <c r="AP9" s="1126" t="s">
        <v>618</v>
      </c>
      <c r="AQ9" s="1034" t="s">
        <v>615</v>
      </c>
      <c r="AW9" s="410" t="s">
        <v>558</v>
      </c>
      <c r="AX9" s="411" t="s">
        <v>558</v>
      </c>
      <c r="AZ9" s="146" t="s">
        <v>770</v>
      </c>
      <c r="BA9" s="179" t="s">
        <v>604</v>
      </c>
    </row>
    <row r="10" spans="1:50" ht="56.25">
      <c r="A10" s="6" t="s">
        <v>109</v>
      </c>
      <c r="B10" s="44">
        <v>2008</v>
      </c>
      <c r="E10" s="143" t="s">
        <v>194</v>
      </c>
      <c r="F10" s="147"/>
      <c r="I10" s="143" t="s">
        <v>208</v>
      </c>
      <c r="O10" s="544" t="s">
        <v>652</v>
      </c>
      <c r="V10" s="1040" t="s">
        <v>208</v>
      </c>
      <c r="W10" s="1037"/>
      <c r="X10" s="1035" t="s">
        <v>620</v>
      </c>
      <c r="Y10" s="1036" t="s">
        <v>687</v>
      </c>
      <c r="Z10" s="208"/>
      <c r="AP10" s="1126" t="s">
        <v>621</v>
      </c>
      <c r="AQ10" s="1034" t="s">
        <v>616</v>
      </c>
      <c r="AW10" s="410" t="s">
        <v>559</v>
      </c>
      <c r="AX10" s="411" t="s">
        <v>559</v>
      </c>
    </row>
    <row r="11" spans="1:50" ht="33.75">
      <c r="A11" s="6" t="s">
        <v>110</v>
      </c>
      <c r="B11" s="44">
        <v>2009</v>
      </c>
      <c r="E11" s="143" t="s">
        <v>195</v>
      </c>
      <c r="F11" s="147"/>
      <c r="I11" s="143" t="s">
        <v>209</v>
      </c>
      <c r="O11" s="527" t="s">
        <v>653</v>
      </c>
      <c r="V11" s="1039" t="s">
        <v>209</v>
      </c>
      <c r="W11" s="461"/>
      <c r="X11" s="460" t="s">
        <v>621</v>
      </c>
      <c r="Y11" s="752" t="s">
        <v>675</v>
      </c>
      <c r="Z11" s="208"/>
      <c r="AP11" s="1126" t="s">
        <v>620</v>
      </c>
      <c r="AQ11" s="741" t="s">
        <v>763</v>
      </c>
      <c r="AW11" s="410" t="s">
        <v>560</v>
      </c>
      <c r="AX11" s="411" t="s">
        <v>560</v>
      </c>
    </row>
    <row r="12" spans="1:25 42:50" ht="33.75">
      <c r="A12" s="6" t="s">
        <v>65</v>
      </c>
      <c r="B12" s="44">
        <v>2010</v>
      </c>
      <c r="E12" s="143" t="s">
        <v>196</v>
      </c>
      <c r="F12" s="147"/>
      <c r="G12" s="148" t="s">
        <v>292</v>
      </c>
      <c r="H12" s="148" t="s">
        <v>260</v>
      </c>
      <c r="I12" s="143" t="s">
        <v>210</v>
      </c>
      <c r="O12" s="527" t="s">
        <v>3</v>
      </c>
      <c r="V12" s="1039" t="s">
        <v>210</v>
      </c>
      <c r="W12" s="545"/>
      <c r="X12" s="460" t="s">
        <v>766</v>
      </c>
      <c r="Y12" s="752" t="s">
        <v>639</v>
      </c>
      <c r="AP12" s="1126" t="s">
        <v>619</v>
      </c>
      <c r="AW12" s="410" t="s">
        <v>209</v>
      </c>
      <c r="AX12" s="411" t="s">
        <v>209</v>
      </c>
    </row>
    <row r="13" spans="1:25 49:50" ht="22.5">
      <c r="A13" s="6" t="s">
        <v>111</v>
      </c>
      <c r="B13" s="44">
        <v>2011</v>
      </c>
      <c r="E13" s="143" t="s">
        <v>197</v>
      </c>
      <c r="F13" s="147"/>
      <c r="G13" s="143" t="s">
        <v>261</v>
      </c>
      <c r="H13" s="143" t="s">
        <v>262</v>
      </c>
      <c r="I13" s="143" t="s">
        <v>211</v>
      </c>
      <c r="V13" s="1039" t="s">
        <v>211</v>
      </c>
      <c r="W13" s="545"/>
      <c r="X13" s="545"/>
      <c r="Y13" s="545"/>
      <c r="AW13" s="410" t="s">
        <v>210</v>
      </c>
      <c r="AX13" s="411" t="s">
        <v>210</v>
      </c>
    </row>
    <row r="14" spans="1:25 49:50" ht="45">
      <c r="A14" s="6" t="s">
        <v>66</v>
      </c>
      <c r="B14" s="44">
        <v>2012</v>
      </c>
      <c r="G14" s="143" t="s">
        <v>263</v>
      </c>
      <c r="H14" s="143" t="s">
        <v>263</v>
      </c>
      <c r="I14" s="143" t="s">
        <v>212</v>
      </c>
      <c r="N14" s="99" t="s">
        <v>316</v>
      </c>
      <c r="V14" s="1038">
        <v>13</v>
      </c>
      <c r="W14" s="459"/>
      <c r="X14" s="460" t="s">
        <v>773</v>
      </c>
      <c r="Y14" s="752" t="s">
        <v>639</v>
      </c>
      <c r="AW14" s="410" t="s">
        <v>211</v>
      </c>
      <c r="AX14" s="411" t="s">
        <v>211</v>
      </c>
    </row>
    <row r="15" spans="1:25 49:50" ht="63.75">
      <c r="A15" s="6" t="s">
        <v>441</v>
      </c>
      <c r="B15" s="44">
        <v>2013</v>
      </c>
      <c r="I15" s="143" t="s">
        <v>213</v>
      </c>
      <c r="N15" s="177" t="s">
        <v>324</v>
      </c>
      <c r="V15" s="528"/>
      <c r="W15" s="528"/>
      <c r="X15" s="218"/>
      <c r="Y15" s="528"/>
      <c r="AW15" s="410" t="s">
        <v>212</v>
      </c>
      <c r="AX15" s="411" t="s">
        <v>212</v>
      </c>
    </row>
    <row r="16" spans="1:14 49:50" ht="21" customHeight="1">
      <c r="A16" s="6" t="s">
        <v>112</v>
      </c>
      <c r="B16" s="44">
        <v>2014</v>
      </c>
      <c r="I16" s="143" t="s">
        <v>214</v>
      </c>
      <c r="N16" s="177" t="s">
        <v>323</v>
      </c>
      <c r="AW16" s="410" t="s">
        <v>213</v>
      </c>
      <c r="AX16" s="411" t="s">
        <v>213</v>
      </c>
    </row>
    <row r="17" spans="1:24 49:50" ht="21" customHeight="1">
      <c r="A17" s="6" t="s">
        <v>113</v>
      </c>
      <c r="B17" s="44">
        <v>2015</v>
      </c>
      <c r="I17" s="143" t="s">
        <v>215</v>
      </c>
      <c r="N17" s="177" t="s">
        <v>322</v>
      </c>
      <c r="X17" s="218"/>
      <c r="AW17" s="410" t="s">
        <v>214</v>
      </c>
      <c r="AX17" s="411" t="s">
        <v>214</v>
      </c>
    </row>
    <row r="18" spans="1:24 49:50" ht="21" customHeight="1">
      <c r="A18" s="6" t="s">
        <v>114</v>
      </c>
      <c r="B18" s="44">
        <v>2016</v>
      </c>
      <c r="I18" s="143" t="s">
        <v>216</v>
      </c>
      <c r="N18" s="177" t="s">
        <v>321</v>
      </c>
      <c r="X18" s="218"/>
      <c r="AW18" s="410" t="s">
        <v>215</v>
      </c>
      <c r="AX18" s="411" t="s">
        <v>215</v>
      </c>
    </row>
    <row r="19" spans="1:24 49:50" ht="21" customHeight="1">
      <c r="A19" s="6" t="s">
        <v>115</v>
      </c>
      <c r="B19" s="44">
        <v>2017</v>
      </c>
      <c r="I19" s="143" t="s">
        <v>217</v>
      </c>
      <c r="N19" s="177" t="s">
        <v>320</v>
      </c>
      <c r="X19" s="218"/>
      <c r="AW19" s="410" t="s">
        <v>216</v>
      </c>
      <c r="AX19" s="411" t="s">
        <v>216</v>
      </c>
    </row>
    <row r="20" spans="1:14 49:50" ht="21" customHeight="1">
      <c r="A20" s="6" t="s">
        <v>116</v>
      </c>
      <c r="B20" s="44">
        <v>2018</v>
      </c>
      <c r="I20" s="143" t="s">
        <v>218</v>
      </c>
      <c r="N20" s="177" t="s">
        <v>319</v>
      </c>
      <c r="AW20" s="410" t="s">
        <v>217</v>
      </c>
      <c r="AX20" s="411" t="s">
        <v>217</v>
      </c>
    </row>
    <row r="21" spans="1:14 49:50" ht="21" customHeight="1">
      <c r="A21" s="6" t="s">
        <v>117</v>
      </c>
      <c r="B21" s="44">
        <v>2019</v>
      </c>
      <c r="I21" s="143" t="s">
        <v>219</v>
      </c>
      <c r="N21" s="177" t="s">
        <v>318</v>
      </c>
      <c r="AW21" s="410" t="s">
        <v>218</v>
      </c>
      <c r="AX21" s="411" t="s">
        <v>218</v>
      </c>
    </row>
    <row r="22" spans="1:14 49:50" ht="21" customHeight="1">
      <c r="A22" s="6" t="s">
        <v>118</v>
      </c>
      <c r="B22" s="44">
        <v>2020</v>
      </c>
      <c r="N22" s="177" t="s">
        <v>317</v>
      </c>
      <c r="AW22" s="410" t="s">
        <v>219</v>
      </c>
      <c r="AX22" s="411" t="s">
        <v>219</v>
      </c>
    </row>
    <row r="23" spans="1:2 49:50" ht="21" customHeight="1">
      <c r="A23" s="6" t="s">
        <v>119</v>
      </c>
      <c r="B23" s="44">
        <v>2021</v>
      </c>
      <c r="AW23" s="410" t="s">
        <v>561</v>
      </c>
      <c r="AX23" s="411" t="s">
        <v>561</v>
      </c>
    </row>
    <row r="24" spans="1:2 49:50" ht="21" customHeight="1">
      <c r="A24" s="6" t="s">
        <v>120</v>
      </c>
      <c r="B24" s="44">
        <v>2022</v>
      </c>
      <c r="AW24" s="410" t="s">
        <v>562</v>
      </c>
      <c r="AX24" s="411" t="s">
        <v>562</v>
      </c>
    </row>
    <row r="25" spans="1:2 49:50" ht="11.25">
      <c r="A25" s="6" t="s">
        <v>121</v>
      </c>
      <c r="B25" s="44">
        <v>2023</v>
      </c>
      <c r="AW25" s="410" t="s">
        <v>563</v>
      </c>
      <c r="AX25" s="411" t="s">
        <v>563</v>
      </c>
    </row>
    <row r="26" spans="1:2 50:50" ht="11.25">
      <c r="A26" s="6" t="s">
        <v>122</v>
      </c>
      <c r="B26" s="44">
        <v>2024</v>
      </c>
      <c r="AX26" s="411" t="s">
        <v>564</v>
      </c>
    </row>
    <row r="27" spans="1:2 50:50" ht="11.25">
      <c r="A27" s="6" t="s">
        <v>123</v>
      </c>
      <c r="B27" s="44">
        <v>2025</v>
      </c>
      <c r="AX27" s="411" t="s">
        <v>565</v>
      </c>
    </row>
    <row r="28" spans="1:8 50:50" ht="11.25">
      <c r="A28" s="6" t="s">
        <v>124</v>
      </c>
      <c r="D28" s="270"/>
      <c r="E28" s="271"/>
      <c r="F28" s="271"/>
      <c r="H28" s="272" t="s">
        <v>408</v>
      </c>
      <c r="AX28" s="411" t="s">
        <v>566</v>
      </c>
    </row>
    <row r="29" spans="1:8 50:50" ht="11.25">
      <c r="A29" s="6" t="s">
        <v>125</v>
      </c>
      <c r="D29" s="273" t="s">
        <v>409</v>
      </c>
      <c r="E29" s="274" t="str">
        <f>IF(periodStart="","",periodStart)</f>
        <v>01.01.2019</v>
      </c>
      <c r="F29" s="274" t="str">
        <f>IF(periodEnd="","",periodEnd)</f>
        <v>31.12.2019</v>
      </c>
      <c r="H29" s="275" t="s">
        <v>3343</v>
      </c>
      <c r="AX29" s="411" t="s">
        <v>567</v>
      </c>
    </row>
    <row r="30" spans="1:6 50:50" ht="11.25">
      <c r="A30" s="6" t="s">
        <v>126</v>
      </c>
      <c r="D30" s="276"/>
      <c r="E30" s="277"/>
      <c r="F30" s="277"/>
      <c r="AX30" s="411" t="s">
        <v>568</v>
      </c>
    </row>
    <row r="31" spans="1:8 50:50" ht="12.75">
      <c r="A31" s="6" t="s">
        <v>127</v>
      </c>
      <c r="D31" s="270"/>
      <c r="E31" s="271"/>
      <c r="F31" s="271"/>
      <c r="H31" s="278"/>
      <c r="AX31" s="411" t="s">
        <v>569</v>
      </c>
    </row>
    <row r="32" spans="1:15 50:50" ht="11.25">
      <c r="A32" s="6" t="s">
        <v>128</v>
      </c>
      <c r="D32" s="273" t="s">
        <v>410</v>
      </c>
      <c r="E32" s="279"/>
      <c r="F32" s="279"/>
      <c r="H32" s="280" t="s">
        <v>411</v>
      </c>
      <c r="O32" s="528" t="s">
        <v>644</v>
      </c>
      <c r="AX32" s="411" t="s">
        <v>570</v>
      </c>
    </row>
    <row r="33" spans="1:15 50:50" ht="11.25">
      <c r="A33" s="6" t="s">
        <v>129</v>
      </c>
      <c r="O33" s="528" t="s">
        <v>645</v>
      </c>
      <c r="AX33" s="411" t="s">
        <v>571</v>
      </c>
    </row>
    <row r="34" spans="1:15 50:50" ht="11.25">
      <c r="A34" s="6" t="s">
        <v>130</v>
      </c>
      <c r="O34" s="528" t="s">
        <v>646</v>
      </c>
      <c r="AX34" s="411" t="s">
        <v>572</v>
      </c>
    </row>
    <row r="35" spans="1:25 50:50" ht="11.25">
      <c r="A35" s="6" t="s">
        <v>131</v>
      </c>
      <c r="O35" s="528" t="s">
        <v>647</v>
      </c>
      <c r="X35" s="528"/>
      <c r="Y35" s="528"/>
      <c r="AX35" s="411" t="s">
        <v>573</v>
      </c>
    </row>
    <row r="36" spans="1:15 50:50" ht="11.25">
      <c r="A36" s="6" t="s">
        <v>95</v>
      </c>
      <c r="O36" s="528" t="s">
        <v>648</v>
      </c>
      <c r="AX36" s="411" t="s">
        <v>574</v>
      </c>
    </row>
    <row r="37" spans="1:15 50:50" ht="11.25">
      <c r="A37" s="6" t="s">
        <v>96</v>
      </c>
      <c r="O37" s="528" t="s">
        <v>649</v>
      </c>
      <c r="AX37" s="411" t="s">
        <v>575</v>
      </c>
    </row>
    <row r="38" spans="1:15 50:50" ht="11.25">
      <c r="A38" s="6" t="s">
        <v>97</v>
      </c>
      <c r="O38" s="528" t="s">
        <v>650</v>
      </c>
      <c r="AX38" s="411" t="s">
        <v>576</v>
      </c>
    </row>
    <row r="39" spans="1:15 50:50" ht="11.25">
      <c r="A39" s="6" t="s">
        <v>98</v>
      </c>
      <c r="O39" s="528" t="s">
        <v>651</v>
      </c>
      <c r="AX39" s="411" t="s">
        <v>524</v>
      </c>
    </row>
    <row r="40" spans="1:15 50:50" ht="11.25">
      <c r="A40" s="6" t="s">
        <v>99</v>
      </c>
      <c r="O40" s="528" t="s">
        <v>652</v>
      </c>
      <c r="AX40" s="411" t="s">
        <v>525</v>
      </c>
    </row>
    <row r="41" spans="1:15 50:50" ht="11.25">
      <c r="A41" s="6" t="s">
        <v>100</v>
      </c>
      <c r="O41" s="528" t="s">
        <v>653</v>
      </c>
      <c r="AX41" s="411" t="s">
        <v>526</v>
      </c>
    </row>
    <row r="42" spans="1:1 50:50" ht="11.25">
      <c r="A42" s="6" t="s">
        <v>132</v>
      </c>
      <c r="AX42" s="411" t="s">
        <v>527</v>
      </c>
    </row>
    <row r="43" spans="1:1 50:50" ht="11.25">
      <c r="A43" s="6" t="s">
        <v>133</v>
      </c>
      <c r="AX43" s="411" t="s">
        <v>528</v>
      </c>
    </row>
    <row r="44" spans="1:1 50:50" ht="11.25">
      <c r="A44" s="6" t="s">
        <v>134</v>
      </c>
      <c r="AX44" s="411" t="s">
        <v>529</v>
      </c>
    </row>
    <row r="45" spans="1:1 50:50" ht="11.25">
      <c r="A45" s="6" t="s">
        <v>135</v>
      </c>
      <c r="AX45" s="411" t="s">
        <v>530</v>
      </c>
    </row>
    <row r="46" spans="1:1 50:50" ht="11.25">
      <c r="A46" s="6" t="s">
        <v>136</v>
      </c>
      <c r="AX46" s="411" t="s">
        <v>531</v>
      </c>
    </row>
    <row r="47" spans="1:1 50:50" ht="11.25">
      <c r="A47" s="6" t="s">
        <v>157</v>
      </c>
      <c r="AX47" s="411" t="s">
        <v>532</v>
      </c>
    </row>
    <row r="48" spans="1:1 50:50" ht="11.25">
      <c r="A48" s="6" t="s">
        <v>158</v>
      </c>
      <c r="AX48" s="411" t="s">
        <v>533</v>
      </c>
    </row>
    <row r="49" spans="1:1 50:50" ht="11.25">
      <c r="A49" s="6" t="s">
        <v>159</v>
      </c>
      <c r="AX49" s="411" t="s">
        <v>534</v>
      </c>
    </row>
    <row r="50" spans="1:1 50:50" ht="11.25">
      <c r="A50" s="6" t="s">
        <v>137</v>
      </c>
      <c r="AX50" s="411" t="s">
        <v>535</v>
      </c>
    </row>
    <row r="51" spans="1:1 50:50" ht="11.25">
      <c r="A51" s="6" t="s">
        <v>138</v>
      </c>
      <c r="AX51" s="411" t="s">
        <v>536</v>
      </c>
    </row>
    <row r="52" spans="1:1 50:50" ht="11.25">
      <c r="A52" s="6" t="s">
        <v>139</v>
      </c>
      <c r="AX52" s="411" t="s">
        <v>537</v>
      </c>
    </row>
    <row r="53" spans="1:1 24:24 50:50" ht="11.25">
      <c r="A53" s="6" t="s">
        <v>140</v>
      </c>
      <c r="X53" s="480"/>
      <c r="AX53" s="411" t="s">
        <v>538</v>
      </c>
    </row>
    <row r="54" spans="1:1 24:24 50:50" ht="11.25">
      <c r="A54" s="6" t="s">
        <v>141</v>
      </c>
      <c r="X54" s="480"/>
      <c r="AX54" s="411" t="s">
        <v>539</v>
      </c>
    </row>
    <row r="55" spans="1:1 24:24 50:50" ht="11.25">
      <c r="A55" s="6" t="s">
        <v>142</v>
      </c>
      <c r="X55" s="480"/>
      <c r="AX55" s="411" t="s">
        <v>540</v>
      </c>
    </row>
    <row r="56" spans="1:1 24:24 50:50" ht="11.25">
      <c r="A56" s="6" t="s">
        <v>143</v>
      </c>
      <c r="X56" s="480"/>
      <c r="AX56" s="411" t="s">
        <v>541</v>
      </c>
    </row>
    <row r="57" spans="1:1 24:24 50:50" ht="11.25">
      <c r="A57" s="6" t="s">
        <v>388</v>
      </c>
      <c r="X57" s="480"/>
      <c r="AX57" s="411" t="s">
        <v>542</v>
      </c>
    </row>
    <row r="58" spans="1:1 24:24 50:50" ht="11.25">
      <c r="A58" s="6" t="s">
        <v>144</v>
      </c>
      <c r="X58" s="480"/>
      <c r="AX58" s="411" t="s">
        <v>543</v>
      </c>
    </row>
    <row r="59" spans="1:1 24:24 50:50" ht="11.25">
      <c r="A59" s="6" t="s">
        <v>145</v>
      </c>
      <c r="X59" s="480"/>
      <c r="AX59" s="411" t="s">
        <v>544</v>
      </c>
    </row>
    <row r="60" spans="1:1 24:24 50:50" ht="11.25">
      <c r="A60" s="6" t="s">
        <v>146</v>
      </c>
      <c r="X60" s="480"/>
      <c r="AX60" s="411" t="s">
        <v>545</v>
      </c>
    </row>
    <row r="61" spans="1:1 24:24 50:50" ht="11.25">
      <c r="A61" s="6" t="s">
        <v>147</v>
      </c>
      <c r="X61" s="480"/>
      <c r="AX61" s="411" t="s">
        <v>546</v>
      </c>
    </row>
    <row r="62" spans="1:24" ht="11.25">
      <c r="A62" s="6" t="s">
        <v>90</v>
      </c>
      <c r="X62" s="480"/>
    </row>
    <row r="63" spans="1:1" ht="11.25">
      <c r="A63" s="6" t="s">
        <v>148</v>
      </c>
    </row>
    <row r="64" spans="1:1" ht="11.25">
      <c r="A64" s="6" t="s">
        <v>149</v>
      </c>
    </row>
    <row r="65" spans="1:1" ht="11.25">
      <c r="A65" s="6" t="s">
        <v>150</v>
      </c>
    </row>
    <row r="66" spans="1:1" ht="11.25">
      <c r="A66" s="6" t="s">
        <v>151</v>
      </c>
    </row>
    <row r="67" spans="1:1" ht="11.25">
      <c r="A67" s="6" t="s">
        <v>152</v>
      </c>
    </row>
    <row r="68" spans="1:1" ht="11.25">
      <c r="A68" s="6" t="s">
        <v>153</v>
      </c>
    </row>
    <row r="69" spans="1:1" ht="11.25">
      <c r="A69" s="6" t="s">
        <v>154</v>
      </c>
    </row>
    <row r="70" spans="1:1" ht="11.25">
      <c r="A70" s="6" t="s">
        <v>155</v>
      </c>
    </row>
    <row r="71" spans="1:1" ht="11.25">
      <c r="A71" s="6" t="s">
        <v>156</v>
      </c>
    </row>
    <row r="72" spans="1:1" ht="11.25">
      <c r="A72" s="6" t="s">
        <v>160</v>
      </c>
    </row>
    <row r="73" spans="1:1" ht="11.25">
      <c r="A73" s="6" t="s">
        <v>161</v>
      </c>
    </row>
    <row r="74" spans="1:1" ht="11.25">
      <c r="A74" s="6" t="s">
        <v>162</v>
      </c>
    </row>
    <row r="75" spans="1:1" ht="11.25">
      <c r="A75" s="6" t="s">
        <v>163</v>
      </c>
    </row>
    <row r="76" spans="1:1" ht="11.25">
      <c r="A76" s="6" t="s">
        <v>164</v>
      </c>
    </row>
    <row r="77" spans="1:1" ht="11.25">
      <c r="A77" s="6" t="s">
        <v>165</v>
      </c>
    </row>
    <row r="78" spans="1:1" ht="11.25">
      <c r="A78" s="6" t="s">
        <v>166</v>
      </c>
    </row>
    <row r="79" spans="1:1" ht="11.25">
      <c r="A79" s="6" t="s">
        <v>94</v>
      </c>
    </row>
    <row r="80" spans="1:1" ht="11.25">
      <c r="A80" s="6" t="s">
        <v>167</v>
      </c>
    </row>
    <row r="81" spans="1:1" ht="11.25">
      <c r="A81" s="6" t="s">
        <v>168</v>
      </c>
    </row>
    <row r="82" spans="1:1" ht="11.25">
      <c r="A82" s="6" t="s">
        <v>169</v>
      </c>
    </row>
    <row r="83" spans="1:1" ht="11.25">
      <c r="A83" s="6" t="s">
        <v>44</v>
      </c>
    </row>
    <row r="84" spans="1:1" ht="11.25">
      <c r="A84" s="6" t="s">
        <v>45</v>
      </c>
    </row>
    <row r="85" spans="1:1" ht="11.25">
      <c r="A85" s="6" t="s">
        <v>46</v>
      </c>
    </row>
    <row r="86" spans="1:1" ht="11.25">
      <c r="A86" s="6" t="s">
        <v>47</v>
      </c>
    </row>
    <row r="87" spans="1:1" ht="11.25">
      <c r="A87" s="6" t="s">
        <v>48</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74b3f2e-3723-4208-a05b-d361fed343e3}">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1fa8816-2ca6-4349-87cd-9729b21fc9c8}">
  <sheetPr codeName="modCheckCyan">
    <tabColor indexed="47"/>
  </sheetPr>
  <dimension ref="A1:A120"/>
  <sheetViews>
    <sheetView showGridLines="0" workbookViewId="0" topLeftCell="A1">
      <selection pane="topLeft" activeCell="A1" sqref="A1"/>
    </sheetView>
  </sheetViews>
  <sheetFormatPr defaultColWidth="9.14285714285714" defaultRowHeight="11.25"/>
  <sheetData>
    <row r="1" spans="1:1" ht="11.25">
      <c r="A1" s="1033">
        <f>IF('Форма 4.2.1 | Т-ТЭ | &gt;=25МВт'!$O$22="",1,0)</f>
        <v>1</v>
      </c>
    </row>
    <row r="2" spans="1:1" ht="11.25">
      <c r="A2" s="1033">
        <f>IF('Форма 4.2.1 | Т-ТЭ | &gt;=25МВт'!$O$23="",1,0)</f>
        <v>1</v>
      </c>
    </row>
    <row r="3" spans="1:1" ht="11.25">
      <c r="A3" s="1033">
        <f>IF('Форма 4.2.1 | Т-ТЭ | &gt;=25МВт'!$M$24="",1,0)</f>
        <v>1</v>
      </c>
    </row>
    <row r="4" spans="1:1" ht="11.25">
      <c r="A4" s="1033">
        <f>IF('Форма 4.2.1 | Т-ТЭ | &gt;=25МВт'!$R$24="",1,0)</f>
        <v>1</v>
      </c>
    </row>
    <row r="5" spans="1:1" ht="11.25">
      <c r="A5" s="1033">
        <f>IF('Форма 4.2.1 | Т-ТЭ | &gt;=25МВт'!$T$24="",1,0)</f>
        <v>1</v>
      </c>
    </row>
    <row r="6" spans="1:1" ht="11.25">
      <c r="A6" s="1033">
        <f>IF('Форма 4.2.1 | Т-ТЭ | &gt;=25МВт'!$S$24="",1,0)</f>
        <v>0</v>
      </c>
    </row>
    <row r="7" spans="1:1" ht="11.25">
      <c r="A7" s="1033">
        <f>IF('Форма 4.2.1 | Т-ТЭ | &gt;=25МВт'!$U$24="",1,0)</f>
        <v>0</v>
      </c>
    </row>
    <row r="8" spans="1:1" ht="11.25">
      <c r="A8" s="1033">
        <f>IF('Форма 4.2.1 | Т-ТЭ | ТСО'!$O$22="",1,0)</f>
        <v>1</v>
      </c>
    </row>
    <row r="9" spans="1:1" ht="11.25">
      <c r="A9" s="1033">
        <f>IF('Форма 4.2.1 | Т-ТЭ | ТСО'!$O$23="",1,0)</f>
        <v>1</v>
      </c>
    </row>
    <row r="10" spans="1:1" ht="11.25">
      <c r="A10" s="1033">
        <f>IF('Форма 4.2.1 | Т-ТЭ | ТСО'!$M$24="",1,0)</f>
        <v>1</v>
      </c>
    </row>
    <row r="11" spans="1:1" ht="11.25">
      <c r="A11" s="1033">
        <f>IF('Форма 4.2.1 | Т-ТЭ | ТСО'!$R$24="",1,0)</f>
        <v>1</v>
      </c>
    </row>
    <row r="12" spans="1:1" ht="11.25">
      <c r="A12" s="1033">
        <f>IF('Форма 4.2.1 | Т-ТЭ | ТСО'!$T$24="",1,0)</f>
        <v>1</v>
      </c>
    </row>
    <row r="13" spans="1:1" ht="11.25">
      <c r="A13" s="1033">
        <f>IF('Форма 4.2.1 | Т-ТЭ | ТСО'!$S$24="",1,0)</f>
        <v>0</v>
      </c>
    </row>
    <row r="14" spans="1:1" ht="11.25">
      <c r="A14" s="1033">
        <f>IF('Форма 4.2.1 | Т-ТЭ | ТСО'!$U$24="",1,0)</f>
        <v>0</v>
      </c>
    </row>
    <row r="15" spans="1:1" ht="11.25">
      <c r="A15" s="1033">
        <f>IF('Форма 4.2.1 | Т-ТЭ | потр'!$O$22="",1,0)</f>
        <v>1</v>
      </c>
    </row>
    <row r="16" spans="1:1" ht="11.25">
      <c r="A16" s="1033">
        <f>IF('Форма 4.2.1 | Т-ТЭ | потр'!$O$23="",1,0)</f>
        <v>1</v>
      </c>
    </row>
    <row r="17" spans="1:1" ht="11.25">
      <c r="A17" s="1033">
        <f>IF('Форма 4.2.1 | Т-ТЭ | потр'!$M$24="",1,0)</f>
        <v>1</v>
      </c>
    </row>
    <row r="18" spans="1:1" ht="11.25">
      <c r="A18" s="1033">
        <f>IF('Форма 4.2.1 | Т-ТЭ | потр'!$R$24="",1,0)</f>
        <v>1</v>
      </c>
    </row>
    <row r="19" spans="1:1" ht="11.25">
      <c r="A19" s="1033">
        <f>IF('Форма 4.2.1 | Т-ТЭ | потр'!$T$24="",1,0)</f>
        <v>1</v>
      </c>
    </row>
    <row r="20" spans="1:1" ht="11.25">
      <c r="A20" s="1033">
        <f>IF('Форма 4.2.1 | Т-ТЭ | потр'!$S$24="",1,0)</f>
        <v>0</v>
      </c>
    </row>
    <row r="21" spans="1:1" ht="11.25">
      <c r="A21" s="1033">
        <f>IF('Форма 4.2.1 | Т-ТЭ | потр'!$U$24="",1,0)</f>
        <v>0</v>
      </c>
    </row>
    <row r="22" spans="1:1" ht="11.25">
      <c r="A22" s="1033">
        <f>IF('Форма 4.2.1 | Т-ТЭ | предел'!$O$24="",1,0)</f>
        <v>1</v>
      </c>
    </row>
    <row r="23" spans="1:1" ht="11.25">
      <c r="A23" s="1033">
        <f>IF('Форма 4.2.1 | Т-ТЭ | предел'!$O$25="",1,0)</f>
        <v>1</v>
      </c>
    </row>
    <row r="24" spans="1:1" ht="11.25">
      <c r="A24" s="1033">
        <f>IF('Форма 4.2.1 | Т-ТЭ | предел'!$M$26="",1,0)</f>
        <v>1</v>
      </c>
    </row>
    <row r="25" spans="1:1" ht="11.25">
      <c r="A25" s="1033">
        <f>IF('Форма 4.2.1 | Т-ТЭ | предел'!$R$26="",1,0)</f>
        <v>1</v>
      </c>
    </row>
    <row r="26" spans="1:1" ht="11.25">
      <c r="A26" s="1033">
        <f>IF('Форма 4.2.1 | Т-ТЭ | предел'!$T$26="",1,0)</f>
        <v>1</v>
      </c>
    </row>
    <row r="27" spans="1:1" ht="11.25">
      <c r="A27" s="1033">
        <f>IF('Форма 4.2.1 | Т-ТЭ | предел'!$O$7="",1,0)</f>
        <v>0</v>
      </c>
    </row>
    <row r="28" spans="1:1" ht="11.25">
      <c r="A28" s="1033">
        <f>IF('Форма 4.2.1 | Т-ТЭ | предел'!$S$26="",1,0)</f>
        <v>0</v>
      </c>
    </row>
    <row r="29" spans="1:1" ht="11.25">
      <c r="A29" s="1033">
        <f>IF('Форма 4.2.1 | Т-ТЭ | предел'!$U$26="",1,0)</f>
        <v>0</v>
      </c>
    </row>
    <row r="30" spans="1:1" ht="11.25">
      <c r="A30" s="1033">
        <f>IF('Форма 4.2.1 | Т-ТЭ | индикат'!$O$7="",1,0)</f>
        <v>1</v>
      </c>
    </row>
    <row r="31" spans="1:1" ht="11.25">
      <c r="A31" s="1033">
        <f>IF('Форма 4.2.1 | Т-ТЭ | индикат'!$O$24="",1,0)</f>
        <v>1</v>
      </c>
    </row>
    <row r="32" spans="1:1" ht="11.25">
      <c r="A32" s="1033">
        <f>IF('Форма 4.2.1 | Т-ТЭ | индикат'!$O$25="",1,0)</f>
        <v>1</v>
      </c>
    </row>
    <row r="33" spans="1:1" ht="11.25">
      <c r="A33" s="1033">
        <f>IF('Форма 4.2.1 | Т-ТЭ | индикат'!$M$26="",1,0)</f>
        <v>1</v>
      </c>
    </row>
    <row r="34" spans="1:1" ht="11.25">
      <c r="A34" s="1033">
        <f>IF('Форма 4.2.1 | Т-ТЭ | индикат'!$R$26="",1,0)</f>
        <v>1</v>
      </c>
    </row>
    <row r="35" spans="1:1" ht="11.25">
      <c r="A35" s="1033">
        <f>IF('Форма 4.2.1 | Т-ТЭ | индикат'!$T$26="",1,0)</f>
        <v>1</v>
      </c>
    </row>
    <row r="36" spans="1:1" ht="11.25">
      <c r="A36" s="1033">
        <f>IF('Форма 4.2.1 | Т-ТЭ | индикат'!$S$26="",1,0)</f>
        <v>0</v>
      </c>
    </row>
    <row r="37" spans="1:1" ht="11.25">
      <c r="A37" s="1033">
        <f>IF('Форма 4.2.1 | Т-ТЭ | индикат'!$U$26="",1,0)</f>
        <v>0</v>
      </c>
    </row>
    <row r="38" spans="1:1" ht="11.25">
      <c r="A38" s="1033">
        <f>IF('Форма 4.2.1 | Резерв мощности'!$O$22="",1,0)</f>
        <v>1</v>
      </c>
    </row>
    <row r="39" spans="1:1" ht="11.25">
      <c r="A39" s="1033">
        <f>IF('Форма 4.2.1 | Резерв мощности'!$O$23="",1,0)</f>
        <v>1</v>
      </c>
    </row>
    <row r="40" spans="1:1" ht="11.25">
      <c r="A40" s="1033">
        <f>IF('Форма 4.2.1 | Резерв мощности'!$M$24="",1,0)</f>
        <v>1</v>
      </c>
    </row>
    <row r="41" spans="1:1" ht="11.25">
      <c r="A41" s="1033">
        <f>IF('Форма 4.2.1 | Резерв мощности'!$O$24="",1,0)</f>
        <v>1</v>
      </c>
    </row>
    <row r="42" spans="1:1" ht="11.25">
      <c r="A42" s="1033">
        <f>IF('Форма 4.2.1 | Резерв мощности'!$R$24="",1,0)</f>
        <v>1</v>
      </c>
    </row>
    <row r="43" spans="1:1" ht="11.25">
      <c r="A43" s="1033">
        <f>IF('Форма 4.2.1 | Резерв мощности'!$T$24="",1,0)</f>
        <v>1</v>
      </c>
    </row>
    <row r="44" spans="1:1" ht="11.25">
      <c r="A44" s="1033">
        <f>IF('Форма 4.2.1 | Резерв мощности'!$S$24="",1,0)</f>
        <v>0</v>
      </c>
    </row>
    <row r="45" spans="1:1" ht="11.25">
      <c r="A45" s="1033">
        <f>IF('Форма 4.2.1 | Резерв мощности'!$U$24="",1,0)</f>
        <v>0</v>
      </c>
    </row>
    <row r="46" spans="1:1" ht="11.25">
      <c r="A46" s="1033">
        <f>IF('Форма 4.2.2 | Т-ТН'!$O$23="",1,0)</f>
        <v>1</v>
      </c>
    </row>
    <row r="47" spans="1:1" ht="11.25">
      <c r="A47" s="1033">
        <f>IF('Форма 4.2.2 | Т-ТН'!$M$24="",1,0)</f>
        <v>1</v>
      </c>
    </row>
    <row r="48" spans="1:1" ht="11.25">
      <c r="A48" s="1033">
        <f>IF('Форма 4.2.2 | Т-ТН'!$R$24="",1,0)</f>
        <v>1</v>
      </c>
    </row>
    <row r="49" spans="1:1" ht="11.25">
      <c r="A49" s="1033">
        <f>IF('Форма 4.2.2 | Т-ТН'!$T$24="",1,0)</f>
        <v>1</v>
      </c>
    </row>
    <row r="50" spans="1:1" ht="11.25">
      <c r="A50" s="1033">
        <f>IF('Форма 4.2.2 | Т-ТН'!$S$24="",1,0)</f>
        <v>0</v>
      </c>
    </row>
    <row r="51" spans="1:1" ht="11.25">
      <c r="A51" s="1033">
        <f>IF('Форма 4.2.2 | Т-ТН'!$U$24="",1,0)</f>
        <v>0</v>
      </c>
    </row>
    <row r="52" spans="1:1" ht="11.25">
      <c r="A52" s="1033">
        <f>IF('Форма 4.2.2 | Т-передача ТЭ'!$O$23="",1,0)</f>
        <v>0</v>
      </c>
    </row>
    <row r="53" spans="1:1" ht="11.25">
      <c r="A53" s="1033">
        <f>IF('Форма 4.2.2 | Т-передача ТЭ'!$M$24="",1,0)</f>
        <v>0</v>
      </c>
    </row>
    <row r="54" spans="1:1" ht="11.25">
      <c r="A54" s="1033">
        <f>IF('Форма 4.2.2 | Т-передача ТЭ'!$R$24="",1,0)</f>
        <v>0</v>
      </c>
    </row>
    <row r="55" spans="1:1" ht="11.25">
      <c r="A55" s="1033">
        <f>IF('Форма 4.2.2 | Т-передача ТЭ'!$T$24="",1,0)</f>
        <v>0</v>
      </c>
    </row>
    <row r="56" spans="1:1" ht="11.25">
      <c r="A56" s="1033">
        <f>IF('Форма 4.2.2 | Т-передача ТЭ'!$S$24="",1,0)</f>
        <v>0</v>
      </c>
    </row>
    <row r="57" spans="1:1" ht="11.25">
      <c r="A57" s="1033">
        <f>IF('Форма 4.2.2 | Т-передача ТЭ'!$U$24="",1,0)</f>
        <v>0</v>
      </c>
    </row>
    <row r="58" spans="1:1" ht="11.25">
      <c r="A58" s="1033">
        <f>IF('Форма 4.2.2 | Т-передача ТН'!$O$23="",1,0)</f>
        <v>1</v>
      </c>
    </row>
    <row r="59" spans="1:1" ht="11.25">
      <c r="A59" s="1033">
        <f>IF('Форма 4.2.2 | Т-передача ТН'!$M$24="",1,0)</f>
        <v>1</v>
      </c>
    </row>
    <row r="60" spans="1:1" ht="11.25">
      <c r="A60" s="1033">
        <f>IF('Форма 4.2.2 | Т-передача ТН'!$R$24="",1,0)</f>
        <v>1</v>
      </c>
    </row>
    <row r="61" spans="1:1" ht="11.25">
      <c r="A61" s="1033">
        <f>IF('Форма 4.2.2 | Т-передача ТН'!$T$24="",1,0)</f>
        <v>1</v>
      </c>
    </row>
    <row r="62" spans="1:1" ht="11.25">
      <c r="A62" s="1033">
        <f>IF('Форма 4.2.2 | Т-передача ТН'!$S$24="",1,0)</f>
        <v>0</v>
      </c>
    </row>
    <row r="63" spans="1:1" ht="11.25">
      <c r="A63" s="1033">
        <f>IF('Форма 4.2.2 | Т-передача ТН'!$U$24="",1,0)</f>
        <v>0</v>
      </c>
    </row>
    <row r="64" spans="1:1" ht="11.25">
      <c r="A64" s="1033">
        <f>IF('Форма 4.2.3 | Т-гор.вода'!$O$23="",1,0)</f>
        <v>1</v>
      </c>
    </row>
    <row r="65" spans="1:1" ht="11.25">
      <c r="A65" s="1033">
        <f>IF('Форма 4.2.3 | Т-гор.вода'!$M$24="",1,0)</f>
        <v>0</v>
      </c>
    </row>
    <row r="66" spans="1:1" ht="11.25">
      <c r="A66" s="1033">
        <f>IF('Форма 4.2.3 | Т-гор.вода'!$W$24="",1,0)</f>
        <v>1</v>
      </c>
    </row>
    <row r="67" spans="1:1" ht="11.25">
      <c r="A67" s="1033">
        <f>IF('Форма 4.2.3 | Т-гор.вода'!$Y$24="",1,0)</f>
        <v>1</v>
      </c>
    </row>
    <row r="68" spans="1:1" ht="11.25">
      <c r="A68" s="1033">
        <f>IF('Форма 4.2.3 | Т-гор.вода'!$M$25="",1,0)</f>
        <v>1</v>
      </c>
    </row>
    <row r="69" spans="1:1" ht="11.25">
      <c r="A69" s="1033">
        <f>IF('Форма 4.2.3 | Т-гор.вода'!$X$24="",1,0)</f>
        <v>0</v>
      </c>
    </row>
    <row r="70" spans="1:1" ht="11.25">
      <c r="A70" s="1033">
        <f>IF('Форма 4.2.3 | Т-гор.вода'!$Z$24="",1,0)</f>
        <v>0</v>
      </c>
    </row>
    <row r="71" spans="1:1" ht="11.25">
      <c r="A71" s="1033">
        <f>IF('Форма 4.2.4 | Т-подкл'!$AB$23="",1,0)</f>
        <v>1</v>
      </c>
    </row>
    <row r="72" spans="1:1" ht="11.25">
      <c r="A72" s="1033">
        <f>IF('Форма 4.2.4 | Т-подкл'!$AD$23="",1,0)</f>
        <v>1</v>
      </c>
    </row>
    <row r="73" spans="1:1" ht="11.25">
      <c r="A73" s="1033">
        <f>IF('Форма 4.2.4 | Т-подкл'!$N$23="",1,0)</f>
        <v>0</v>
      </c>
    </row>
    <row r="74" spans="1:1" ht="11.25">
      <c r="A74" s="1033">
        <f>IF('Форма 4.2.4 | Т-подкл'!$R$23="",1,0)</f>
        <v>0</v>
      </c>
    </row>
    <row r="75" spans="1:1" ht="11.25">
      <c r="A75" s="1033">
        <f>IF('Форма 4.2.4 | Т-подкл'!$V$23="",1,0)</f>
        <v>0</v>
      </c>
    </row>
    <row r="76" spans="1:1" ht="11.25">
      <c r="A76" s="1033">
        <f>IF('Форма 4.2.4 | Т-подкл'!$AC$23="",1,0)</f>
        <v>0</v>
      </c>
    </row>
    <row r="77" spans="1:1" ht="11.25">
      <c r="A77" s="1033">
        <f>IF('Форма 4.2.4 | Т-подкл'!$AE$23="",1,0)</f>
        <v>0</v>
      </c>
    </row>
    <row r="78" spans="1:1" ht="11.25">
      <c r="A78" s="1033">
        <f>IF('Форма 4.2.5 | Т-подкл(инд)'!$M$23="",1,0)</f>
        <v>1</v>
      </c>
    </row>
    <row r="79" spans="1:1" ht="11.25">
      <c r="A79" s="1033">
        <f>IF('Форма 4.2.5 | Т-подкл(инд)'!$P$23="",1,0)</f>
        <v>1</v>
      </c>
    </row>
    <row r="80" spans="1:1" ht="11.25">
      <c r="A80" s="1033">
        <f>IF('Форма 4.2.5 | Т-подкл(инд)'!$Q$23="",1,0)</f>
        <v>1</v>
      </c>
    </row>
    <row r="81" spans="1:1" ht="11.25">
      <c r="A81" s="1033">
        <f>IF('Форма 4.2.5 | Т-подкл(инд)'!$R$23="",1,0)</f>
        <v>1</v>
      </c>
    </row>
    <row r="82" spans="1:1" ht="11.25">
      <c r="A82" s="1033">
        <f>IF('Форма 4.2.5 | Т-подкл(инд)'!$S$23="",1,0)</f>
        <v>1</v>
      </c>
    </row>
    <row r="83" spans="1:1" ht="11.25">
      <c r="A83" s="1033">
        <f>IF('Форма 4.2.5 | Т-подкл(инд)'!$T$23="",1,0)</f>
        <v>0</v>
      </c>
    </row>
    <row r="84" spans="1:1" ht="11.25">
      <c r="A84" s="1033">
        <f>IF('Форма 4.2.5 | Т-подкл(инд)'!$V$23="",1,0)</f>
        <v>0</v>
      </c>
    </row>
    <row r="85" spans="1:1" ht="11.25">
      <c r="A85" s="1033">
        <f>IF('Форма 4.7'!$E$12="",1,0)</f>
        <v>1</v>
      </c>
    </row>
    <row r="86" spans="1:1" ht="11.25">
      <c r="A86" s="1033">
        <f>IF('Форма 4.7'!$F$12="",1,0)</f>
        <v>1</v>
      </c>
    </row>
    <row r="87" spans="1:1" ht="11.25">
      <c r="A87" s="1033">
        <f>IF('Форма 4.8'!$G$11="",1,0)</f>
        <v>1</v>
      </c>
    </row>
    <row r="88" spans="1:1" ht="11.25">
      <c r="A88" s="1033">
        <f>IF('Форма 4.8'!$G$12="",1,0)</f>
        <v>1</v>
      </c>
    </row>
    <row r="89" spans="1:1" ht="11.25">
      <c r="A89" s="1033">
        <f>IF('Форма 4.8'!$H$12="",1,0)</f>
        <v>1</v>
      </c>
    </row>
    <row r="90" spans="1:1" ht="11.25">
      <c r="A90" s="1033">
        <f>IF('Форма 4.8'!$H$13="",1,0)</f>
        <v>1</v>
      </c>
    </row>
    <row r="91" spans="1:1" ht="11.25">
      <c r="A91" s="1033">
        <f>IF('Форма 4.8'!$E$15="",1,0)</f>
        <v>1</v>
      </c>
    </row>
    <row r="92" spans="1:1" ht="11.25">
      <c r="A92" s="1033">
        <f>IF('Форма 4.8'!$H$15="",1,0)</f>
        <v>1</v>
      </c>
    </row>
    <row r="93" spans="1:1" ht="11.25">
      <c r="A93" s="1033">
        <f>IF('Форма 4.8'!$G$18="",1,0)</f>
        <v>1</v>
      </c>
    </row>
    <row r="94" spans="1:1" ht="11.25">
      <c r="A94" s="1033">
        <f>IF('Форма 4.8'!$G$22="",1,0)</f>
        <v>1</v>
      </c>
    </row>
    <row r="95" spans="1:1" ht="11.25">
      <c r="A95" s="1033">
        <f>IF('Форма 4.8'!$G$25="",1,0)</f>
        <v>1</v>
      </c>
    </row>
    <row r="96" spans="1:1" ht="11.25">
      <c r="A96" s="1033">
        <f>IF('Форма 4.8'!$E$31="",1,0)</f>
        <v>1</v>
      </c>
    </row>
    <row r="97" spans="1:1" ht="11.25">
      <c r="A97" s="1033">
        <f>IF('Форма 4.8'!$H$31="",1,0)</f>
        <v>1</v>
      </c>
    </row>
    <row r="98" spans="1:1" ht="11.25">
      <c r="A98" s="1033">
        <f>IF('Форма 4.8'!$G$28="",1,0)</f>
        <v>1</v>
      </c>
    </row>
    <row r="99" spans="1:1" ht="11.25">
      <c r="A99" s="1033">
        <f>IF('Форма 1.0.2'!$E$12="",1,0)</f>
        <v>1</v>
      </c>
    </row>
    <row r="100" spans="1:1" ht="11.25">
      <c r="A100" s="1033">
        <f>IF('Форма 1.0.2'!$F$12="",1,0)</f>
        <v>1</v>
      </c>
    </row>
    <row r="101" spans="1:1" ht="11.25">
      <c r="A101" s="1033">
        <f>IF('Форма 1.0.2'!$G$12="",1,0)</f>
        <v>1</v>
      </c>
    </row>
    <row r="102" spans="1:1" ht="11.25">
      <c r="A102" s="1033">
        <f>IF('Форма 1.0.2'!$H$12="",1,0)</f>
        <v>1</v>
      </c>
    </row>
    <row r="103" spans="1:1" ht="11.25">
      <c r="A103" s="1033">
        <f>IF('Форма 1.0.2'!$I$12="",1,0)</f>
        <v>1</v>
      </c>
    </row>
    <row r="104" spans="1:1" ht="11.25">
      <c r="A104" s="1033">
        <f>IF('Форма 1.0.2'!$J$12="",1,0)</f>
        <v>1</v>
      </c>
    </row>
    <row r="105" spans="1:1" ht="11.25">
      <c r="A105" s="1033">
        <f>IF('Сведения об изменении'!$E$12="",1,0)</f>
        <v>1</v>
      </c>
    </row>
    <row r="106" spans="1:1" ht="11.25">
      <c r="A106" s="1093">
        <f>IF('Форма 4.2.4 | Т-подкл'!$AA$23="",1,0)</f>
        <v>1</v>
      </c>
    </row>
    <row r="107" spans="1:1" ht="11.25">
      <c r="A107" s="1093">
        <f>IF('Форма 4.2.4 | Т-подкл'!$Z$23="",1,0)</f>
        <v>1</v>
      </c>
    </row>
    <row r="108" spans="1:1" ht="11.25">
      <c r="A108" s="1101">
        <f>IF(Территории!$E$12="",1,0)</f>
        <v>0</v>
      </c>
    </row>
    <row r="109" spans="1:1" ht="11.25">
      <c r="A109" s="1101">
        <f>IF('Перечень тарифов'!$E$21="",1,0)</f>
        <v>0</v>
      </c>
    </row>
    <row r="110" spans="1:1" ht="11.25">
      <c r="A110" s="1101">
        <f>IF('Перечень тарифов'!$F$21="",1,0)</f>
        <v>0</v>
      </c>
    </row>
    <row r="111" spans="1:1" ht="11.25">
      <c r="A111" s="1101">
        <f>IF('Перечень тарифов'!$G$21="",1,0)</f>
        <v>0</v>
      </c>
    </row>
    <row r="112" spans="1:1" ht="11.25">
      <c r="A112" s="1101">
        <f>IF('Перечень тарифов'!$K$21="",1,0)</f>
        <v>0</v>
      </c>
    </row>
    <row r="113" spans="1:1" ht="11.25">
      <c r="A113" s="1101">
        <f>IF('Перечень тарифов'!$O$21="",1,0)</f>
        <v>0</v>
      </c>
    </row>
    <row r="114" spans="1:1" ht="11.25">
      <c r="A114" s="1101">
        <f>IF('Перечень тарифов'!$S$21="",1,0)</f>
        <v>0</v>
      </c>
    </row>
    <row r="115" spans="1:1" ht="11.25">
      <c r="A115" s="1101">
        <f>IF('Форма 4.2.2 | Т-передача ТЭ'!$O$24="",1,0)</f>
        <v>0</v>
      </c>
    </row>
    <row r="116" spans="1:1" ht="11.25">
      <c r="A116" s="1101">
        <f>IF('Форма 4.2.2 | Т-передача ТЭ'!$Y$24="",1,0)</f>
        <v>0</v>
      </c>
    </row>
    <row r="117" spans="1:1" ht="11.25">
      <c r="A117" s="1101">
        <f>IF('Форма 4.2.2 | Т-передача ТЭ'!$AA$24="",1,0)</f>
        <v>0</v>
      </c>
    </row>
    <row r="118" spans="1:1" ht="11.25">
      <c r="A118" s="1101">
        <f>IF('Форма 4.2.2 | Т-передача ТЭ'!$V$24="",1,0)</f>
        <v>0</v>
      </c>
    </row>
    <row r="119" spans="1:1" ht="11.25">
      <c r="A119" s="1101">
        <f>IF('Форма 4.2.2 | Т-передача ТЭ'!$Z$24="",1,0)</f>
        <v>0</v>
      </c>
    </row>
    <row r="120" spans="1:1" ht="11.25">
      <c r="A120" s="1101">
        <f>IF('Форма 4.2.2 | Т-передача ТЭ'!$AB$24="",1,0)</f>
        <v>0</v>
      </c>
    </row>
  </sheetData>
  <sheetProtection/>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0eb1b3e-e7fb-495c-9060-d8b3846df7a9}">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126"/>
  </cols>
  <sheetData>
    <row r="1" spans="1:3" ht="11.25">
      <c r="A1" s="1126" t="s">
        <v>513</v>
      </c>
      <c r="B1" s="1126" t="s">
        <v>514</v>
      </c>
      <c r="C1" s="1126" t="s">
        <v>67</v>
      </c>
    </row>
    <row r="2" spans="1:3" ht="11.25">
      <c r="A2" s="1126">
        <v>4189678</v>
      </c>
      <c r="B2" s="1126" t="s">
        <v>2668</v>
      </c>
      <c r="C2" s="1126" t="s">
        <v>2669</v>
      </c>
    </row>
    <row r="3" spans="1:3" ht="11.25">
      <c r="A3" s="1126">
        <v>4190415</v>
      </c>
      <c r="B3" s="1126" t="s">
        <v>2670</v>
      </c>
      <c r="C3" s="1126" t="s">
        <v>2669</v>
      </c>
    </row>
  </sheetData>
  <sheetProtection/>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a211ed2-4bab-480b-82c3-3dbaad1f9faf}">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9"/>
    <col min="2" max="2" width="66" style="259" customWidth="1"/>
    <col min="3" max="16384" width="9.14285714285714" style="259"/>
  </cols>
  <sheetData>
    <row r="3" spans="2:2" ht="11.25">
      <c r="B3" s="354" t="s">
        <v>3340</v>
      </c>
    </row>
    <row r="4" spans="2:2" ht="11.25">
      <c r="B4" s="354" t="s">
        <v>517</v>
      </c>
    </row>
    <row r="5" spans="2:2" ht="11.25">
      <c r="B5" s="354" t="s">
        <v>518</v>
      </c>
    </row>
    <row r="6" spans="2:2" ht="11.25">
      <c r="B6" s="354" t="s">
        <v>519</v>
      </c>
    </row>
  </sheetData>
  <sheetProtection/>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053ef55-b23a-4b66-bd4a-6d172c0b897f}">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f083cad-9325-42f8-a8d8-fda527706ae5}">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91"/>
    <col min="2" max="16384" width="9.14285714285714" style="192"/>
  </cols>
  <sheetData/>
  <sheetProtection formatColumns="0" formatRows="0"/>
  <pageMargins left="0.75" right="0.75" top="1" bottom="1" header="0.5" footer="0.5"/>
  <pageSetup orientation="portrait" paperSize="9"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a5f4e87-a2ac-4ad4-9aba-baedd85a6aca}">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8" customWidth="1"/>
    <col min="2" max="16384" width="9.14285714285714" style="228"/>
  </cols>
  <sheetData>
    <row r="1" spans="1:5" ht="15">
      <c r="A1" s="229" t="s">
        <v>392</v>
      </c>
      <c r="B1" s="229" t="s">
        <v>393</v>
      </c>
      <c r="C1" s="229"/>
      <c r="D1" s="229"/>
      <c r="E1" s="229"/>
    </row>
    <row r="2" spans="1:5" ht="15">
      <c r="A2" s="229"/>
      <c r="B2" s="229"/>
      <c r="C2" s="229"/>
      <c r="D2" s="229"/>
      <c r="E2" s="229"/>
    </row>
    <row r="3" spans="1:5" ht="15">
      <c r="A3" s="229"/>
      <c r="B3" s="229"/>
      <c r="C3" s="229"/>
      <c r="D3" s="229"/>
      <c r="E3" s="229"/>
    </row>
    <row r="4" spans="1:5" ht="15">
      <c r="A4" s="229"/>
      <c r="B4" s="229"/>
      <c r="C4" s="229"/>
      <c r="D4" s="229"/>
      <c r="E4" s="229"/>
    </row>
    <row r="5" spans="1:5" ht="15">
      <c r="A5" s="229"/>
      <c r="B5" s="229"/>
      <c r="C5" s="229"/>
      <c r="D5" s="229"/>
      <c r="E5" s="229"/>
    </row>
    <row r="6" spans="1:5" ht="15">
      <c r="A6" s="229"/>
      <c r="B6" s="229"/>
      <c r="C6" s="229"/>
      <c r="D6" s="229"/>
      <c r="E6" s="229"/>
    </row>
    <row r="7" spans="1:5" ht="15">
      <c r="A7" s="229"/>
      <c r="B7" s="229"/>
      <c r="C7" s="229"/>
      <c r="D7" s="229"/>
      <c r="E7" s="229"/>
    </row>
    <row r="8" spans="1:5" ht="15">
      <c r="A8" s="229"/>
      <c r="B8" s="229"/>
      <c r="C8" s="229"/>
      <c r="D8" s="229"/>
      <c r="E8" s="229"/>
    </row>
  </sheetData>
  <sheetProtection formatColumns="0" formatRows="0"/>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dc6eda1-53d4-445d-84bc-0b59af7a8218}">
  <sheetPr codeName="REESTR_VT">
    <tabColor indexed="47"/>
  </sheetPr>
  <dimension ref="A1:B12"/>
  <sheetViews>
    <sheetView showGridLines="0" workbookViewId="0" topLeftCell="A1">
      <selection pane="topLeft" activeCell="A1" sqref="A1"/>
    </sheetView>
  </sheetViews>
  <sheetFormatPr defaultColWidth="9.14285714285714" defaultRowHeight="11.25"/>
  <cols>
    <col min="1" max="1" width="9.14285714285714" style="1126"/>
    <col min="2" max="2" width="65.2857142857143" style="1126" customWidth="1"/>
    <col min="3" max="3" width="41" style="1126" customWidth="1"/>
    <col min="4" max="16384" width="9.14285714285714" style="1126"/>
  </cols>
  <sheetData>
    <row r="1" spans="1:2" ht="11.25">
      <c r="A1" s="1126" t="s">
        <v>330</v>
      </c>
      <c r="B1" s="1126" t="s">
        <v>331</v>
      </c>
    </row>
    <row r="2" spans="1:2" ht="11.25">
      <c r="A2" s="1126">
        <v>4213775</v>
      </c>
      <c r="B2" s="1126" t="s">
        <v>614</v>
      </c>
    </row>
    <row r="3" spans="1:2" ht="11.25">
      <c r="A3" s="1126">
        <v>4213784</v>
      </c>
      <c r="B3" s="1126" t="s">
        <v>773</v>
      </c>
    </row>
    <row r="4" spans="1:2" ht="11.25">
      <c r="A4" s="1126">
        <v>4213781</v>
      </c>
      <c r="B4" s="1126" t="s">
        <v>772</v>
      </c>
    </row>
    <row r="5" spans="1:2" ht="11.25">
      <c r="A5" s="1126">
        <v>4213776</v>
      </c>
      <c r="B5" s="1126" t="s">
        <v>615</v>
      </c>
    </row>
    <row r="6" spans="1:2" ht="11.25">
      <c r="A6" s="1126">
        <v>4213777</v>
      </c>
      <c r="B6" s="1126" t="s">
        <v>616</v>
      </c>
    </row>
    <row r="7" spans="1:2" ht="11.25">
      <c r="A7" s="1126">
        <v>4238670</v>
      </c>
      <c r="B7" s="1126" t="s">
        <v>763</v>
      </c>
    </row>
    <row r="8" spans="1:2" ht="11.25">
      <c r="A8" s="1126">
        <v>4213778</v>
      </c>
      <c r="B8" s="1126" t="s">
        <v>617</v>
      </c>
    </row>
    <row r="9" spans="1:2" ht="11.25">
      <c r="A9" s="1126">
        <v>4213780</v>
      </c>
      <c r="B9" s="1126" t="s">
        <v>618</v>
      </c>
    </row>
    <row r="10" spans="1:2" ht="11.25">
      <c r="A10" s="1126">
        <v>4213779</v>
      </c>
      <c r="B10" s="1126" t="s">
        <v>621</v>
      </c>
    </row>
    <row r="11" spans="1:2" ht="11.25">
      <c r="A11" s="1126">
        <v>4213783</v>
      </c>
      <c r="B11" s="1126" t="s">
        <v>620</v>
      </c>
    </row>
    <row r="12" spans="1:2" ht="11.25">
      <c r="A12" s="1126">
        <v>4213782</v>
      </c>
      <c r="B12" s="1126" t="s">
        <v>619</v>
      </c>
    </row>
  </sheetData>
  <sheetProtection/>
  <pageMargins left="0.7" right="0.7" top="0.75" bottom="0.75" header="0.3" footer="0.3"/>
  <pageSetup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57e68d5-22f1-4eb7-b0eb-78a958226cdb}">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26"/>
    <col min="2" max="2" width="65.2857142857143" style="1126" customWidth="1"/>
    <col min="3" max="3" width="41" style="1126" customWidth="1"/>
    <col min="4" max="16384" width="9.14285714285714" style="1126"/>
  </cols>
  <sheetData>
    <row r="1" spans="1:2" ht="11.25">
      <c r="A1" s="1126" t="s">
        <v>330</v>
      </c>
      <c r="B1" s="1126" t="s">
        <v>332</v>
      </c>
    </row>
    <row r="2" spans="1:2" ht="11.25">
      <c r="A2" s="1126">
        <v>4190064</v>
      </c>
      <c r="B2" s="1126" t="s">
        <v>2658</v>
      </c>
    </row>
    <row r="3" spans="1:2" ht="11.25">
      <c r="A3" s="1126">
        <v>4190065</v>
      </c>
      <c r="B3" s="1126" t="s">
        <v>2659</v>
      </c>
    </row>
    <row r="4" spans="1:2" ht="11.25">
      <c r="A4" s="1126">
        <v>4190066</v>
      </c>
      <c r="B4" s="1126" t="s">
        <v>2660</v>
      </c>
    </row>
    <row r="5" spans="1:2" ht="11.25">
      <c r="A5" s="1126">
        <v>4190067</v>
      </c>
      <c r="B5" s="1126" t="s">
        <v>2661</v>
      </c>
    </row>
    <row r="6" spans="1:2" ht="11.25">
      <c r="A6" s="1126">
        <v>4190068</v>
      </c>
      <c r="B6" s="1126" t="s">
        <v>2662</v>
      </c>
    </row>
    <row r="7" spans="1:2" ht="11.25">
      <c r="A7" s="1126">
        <v>4190069</v>
      </c>
      <c r="B7" s="1126" t="s">
        <v>2663</v>
      </c>
    </row>
    <row r="8" spans="1:2" ht="11.25">
      <c r="A8" s="1126">
        <v>4190070</v>
      </c>
      <c r="B8" s="1126" t="s">
        <v>2664</v>
      </c>
    </row>
    <row r="9" spans="1:2" ht="11.25">
      <c r="A9" s="1126">
        <v>4190071</v>
      </c>
      <c r="B9" s="1126" t="s">
        <v>2665</v>
      </c>
    </row>
    <row r="10" spans="1:2" ht="11.25">
      <c r="A10" s="1126">
        <v>4190072</v>
      </c>
      <c r="B10" s="1126" t="s">
        <v>2666</v>
      </c>
    </row>
    <row r="11" spans="1:2" ht="11.25">
      <c r="A11" s="1126">
        <v>4190073</v>
      </c>
      <c r="B11" s="1126" t="s">
        <v>2667</v>
      </c>
    </row>
  </sheetData>
  <sheetProtection/>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9a7ef58-c5cd-4524-a1cf-3d395d0ddab3}">
  <sheetPr codeName="List01">
    <tabColor rgb="FFCCCCFF"/>
    <pageSetUpPr fitToPage="1"/>
  </sheetPr>
  <dimension ref="A1:IV20"/>
  <sheetViews>
    <sheetView showGridLines="0" workbookViewId="0" topLeftCell="C3">
      <selection pane="topLeft" activeCell="E50" sqref="E50"/>
    </sheetView>
  </sheetViews>
  <sheetFormatPr defaultColWidth="9.14285714285714" defaultRowHeight="14.25"/>
  <cols>
    <col min="1" max="1" width="9.14285714285714" style="125" hidden="1" customWidth="1"/>
    <col min="2" max="2" width="9.14285714285714" style="36" hidden="1" customWidth="1"/>
    <col min="3" max="3" width="3.71428571428571" style="232" customWidth="1"/>
    <col min="4" max="4" width="6.28571428571429" style="36" customWidth="1"/>
    <col min="5" max="5" width="46.4285714285714" style="36" customWidth="1"/>
    <col min="6" max="6" width="3.71428571428571" style="36" customWidth="1"/>
    <col min="7" max="7" width="5.71428571428571" style="36" customWidth="1"/>
    <col min="8" max="8" width="41.4285714285714" style="36" customWidth="1"/>
    <col min="9" max="9" width="3.71428571428571" style="36" customWidth="1"/>
    <col min="10" max="10" width="5.71428571428571" style="36" customWidth="1"/>
    <col min="11" max="11" width="32.5714285714286" style="36" customWidth="1"/>
    <col min="12" max="12" width="14.8571428571429" style="36" customWidth="1"/>
    <col min="13" max="13" width="3.71428571428571" style="212" hidden="1" customWidth="1"/>
    <col min="14" max="16" width="9.14285714285714" style="212" hidden="1" customWidth="1"/>
    <col min="17" max="17" width="25.7142857142857" style="360" hidden="1" customWidth="1"/>
    <col min="18" max="18" width="14.4285714285714" style="212" hidden="1" customWidth="1"/>
    <col min="19" max="22" width="9.14285714285714" style="357"/>
    <col min="23" max="16384" width="9.14285714285714" style="36"/>
  </cols>
  <sheetData>
    <row r="1" spans="3:256" s="202" customFormat="1" ht="16.5" customHeight="1" hidden="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150" s="365" customFormat="1" ht="16.5" customHeight="1" hidden="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2"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2" s="126" customFormat="1" ht="22.5">
      <c r="A4" s="125"/>
      <c r="B4" s="36"/>
      <c r="C4" s="230"/>
      <c r="D4" s="1154" t="s">
        <v>397</v>
      </c>
      <c r="E4" s="1155"/>
      <c r="F4" s="1155"/>
      <c r="G4" s="1155"/>
      <c r="H4" s="1156"/>
      <c r="I4" s="436"/>
      <c r="M4" s="212"/>
      <c r="N4" s="212"/>
      <c r="O4" s="212"/>
      <c r="P4" s="212"/>
      <c r="Q4" s="360"/>
      <c r="R4" s="212"/>
      <c r="S4" s="357"/>
      <c r="T4" s="357"/>
      <c r="U4" s="357"/>
      <c r="V4" s="357"/>
    </row>
    <row r="5" spans="1:22" s="126" customFormat="1" ht="3" customHeight="1" hidden="1">
      <c r="A5" s="125"/>
      <c r="B5" s="36"/>
      <c r="C5" s="230"/>
      <c r="D5" s="100"/>
      <c r="E5" s="100"/>
      <c r="F5" s="100"/>
      <c r="G5" s="100"/>
      <c r="H5" s="234"/>
      <c r="I5" s="234"/>
      <c r="J5" s="234"/>
      <c r="K5" s="234"/>
      <c r="L5" s="235"/>
      <c r="M5" s="212"/>
      <c r="N5" s="212"/>
      <c r="O5" s="212"/>
      <c r="P5" s="212"/>
      <c r="Q5" s="360"/>
      <c r="R5" s="212"/>
      <c r="S5" s="357"/>
      <c r="T5" s="357"/>
      <c r="U5" s="357"/>
      <c r="V5" s="357"/>
    </row>
    <row r="6" spans="1:22" s="126" customFormat="1" ht="20.1" customHeight="1" hidden="1">
      <c r="A6" s="236"/>
      <c r="B6" s="236"/>
      <c r="C6" s="230"/>
      <c r="D6" s="1157"/>
      <c r="E6" s="1157"/>
      <c r="F6" s="1158" t="s">
        <v>84</v>
      </c>
      <c r="G6" s="1158"/>
      <c r="H6" s="234"/>
      <c r="I6" s="234"/>
      <c r="J6" s="237"/>
      <c r="K6" s="238"/>
      <c r="L6" s="238"/>
      <c r="M6" s="212"/>
      <c r="N6" s="212"/>
      <c r="O6" s="212"/>
      <c r="P6" s="212"/>
      <c r="Q6" s="360"/>
      <c r="R6" s="212"/>
      <c r="S6" s="357"/>
      <c r="T6" s="357"/>
      <c r="U6" s="357"/>
      <c r="V6" s="357"/>
    </row>
    <row r="7" ht="3" customHeight="1"/>
    <row r="8" spans="1:22" s="126" customFormat="1" ht="14.25">
      <c r="A8" s="125"/>
      <c r="B8" s="36"/>
      <c r="C8" s="230"/>
      <c r="D8" s="1159" t="s">
        <v>16</v>
      </c>
      <c r="E8" s="1159"/>
      <c r="F8" s="1159" t="s">
        <v>398</v>
      </c>
      <c r="G8" s="1159"/>
      <c r="H8" s="1159"/>
      <c r="I8" s="1160" t="s">
        <v>399</v>
      </c>
      <c r="J8" s="1160"/>
      <c r="K8" s="1160"/>
      <c r="L8" s="1160"/>
      <c r="M8" s="212"/>
      <c r="N8" s="212"/>
      <c r="O8" s="212"/>
      <c r="P8" s="212"/>
      <c r="Q8" s="360"/>
      <c r="R8" s="212"/>
      <c r="S8" s="357"/>
      <c r="T8" s="357"/>
      <c r="U8" s="357"/>
      <c r="V8" s="357"/>
    </row>
    <row r="9" spans="1:22"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60"/>
      <c r="R9" s="212"/>
      <c r="S9" s="357"/>
      <c r="T9" s="357"/>
      <c r="U9" s="357"/>
      <c r="V9" s="357"/>
    </row>
    <row r="10" spans="3:22" ht="12" customHeight="1">
      <c r="C10" s="249"/>
      <c r="D10" s="355" t="s">
        <v>93</v>
      </c>
      <c r="E10" s="355" t="s">
        <v>49</v>
      </c>
      <c r="F10" s="1153" t="s">
        <v>50</v>
      </c>
      <c r="G10" s="1153"/>
      <c r="H10" s="355" t="s">
        <v>51</v>
      </c>
      <c r="I10" s="1153" t="s">
        <v>68</v>
      </c>
      <c r="J10" s="1153"/>
      <c r="K10" s="355" t="s">
        <v>69</v>
      </c>
      <c r="L10" s="355" t="s">
        <v>183</v>
      </c>
      <c r="M10" s="263"/>
      <c r="N10" s="263"/>
      <c r="O10" s="263"/>
      <c r="P10" s="263"/>
      <c r="Q10" s="239"/>
      <c r="R10" s="263"/>
      <c r="S10" s="356"/>
      <c r="T10" s="356"/>
      <c r="U10" s="356"/>
      <c r="V10" s="356"/>
    </row>
    <row r="11" spans="1:22" s="126" customFormat="1" ht="14.25" hidden="1">
      <c r="A11" s="36"/>
      <c r="B11" s="36"/>
      <c r="C11" s="230"/>
      <c r="D11" s="242">
        <v>0</v>
      </c>
      <c r="E11" s="243"/>
      <c r="F11" s="162"/>
      <c r="G11" s="162"/>
      <c r="H11" s="244"/>
      <c r="I11" s="245"/>
      <c r="J11" s="162"/>
      <c r="K11" s="244"/>
      <c r="L11" s="246"/>
      <c r="M11" s="400" t="s">
        <v>523</v>
      </c>
      <c r="N11" s="212"/>
      <c r="O11" s="212"/>
      <c r="P11" s="212" t="s">
        <v>521</v>
      </c>
      <c r="Q11" s="360" t="s">
        <v>522</v>
      </c>
      <c r="R11" s="212" t="s">
        <v>586</v>
      </c>
      <c r="S11" s="357"/>
      <c r="T11" s="357"/>
      <c r="U11" s="357"/>
      <c r="V11" s="357"/>
    </row>
    <row r="12" spans="1:83" s="265" customFormat="1" ht="0.95" customHeight="1">
      <c r="A12" s="89"/>
      <c r="B12" s="186" t="s">
        <v>405</v>
      </c>
      <c r="C12" s="1163"/>
      <c r="D12" s="1159">
        <v>1</v>
      </c>
      <c r="E12" s="1164" t="s">
        <v>3340</v>
      </c>
      <c r="F12" s="1115"/>
      <c r="G12" s="1103">
        <v>0</v>
      </c>
      <c r="H12" s="358"/>
      <c r="I12" s="250"/>
      <c r="J12" s="395" t="s">
        <v>520</v>
      </c>
      <c r="K12" s="734"/>
      <c r="L12" s="266"/>
      <c r="M12" s="830">
        <f>mergeValue(H12)</f>
        <v>0</v>
      </c>
      <c r="N12" s="1009"/>
      <c r="O12" s="1009"/>
      <c r="P12" s="830" t="str">
        <f>IF(ISERROR(MATCH(Q12,MODesc,0)),"n","y")</f>
        <v>n</v>
      </c>
      <c r="Q12" s="1009" t="s">
        <v>3340</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83" s="265" customFormat="1" ht="0.95" customHeight="1">
      <c r="A13" s="89"/>
      <c r="B13" s="186" t="s">
        <v>405</v>
      </c>
      <c r="C13" s="1163"/>
      <c r="D13" s="1159"/>
      <c r="E13" s="1165"/>
      <c r="F13" s="1166"/>
      <c r="G13" s="1159">
        <v>1</v>
      </c>
      <c r="H13" s="1161" t="s">
        <v>1511</v>
      </c>
      <c r="I13" s="250"/>
      <c r="J13" s="395" t="s">
        <v>520</v>
      </c>
      <c r="K13" s="734"/>
      <c r="L13" s="266"/>
      <c r="M13" s="830" t="str">
        <f>mergeValue(H13)</f>
        <v>Город Казань</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83" s="265" customFormat="1" ht="15" customHeight="1">
      <c r="A14" s="89"/>
      <c r="B14" s="186" t="s">
        <v>405</v>
      </c>
      <c r="C14" s="1163"/>
      <c r="D14" s="1159"/>
      <c r="E14" s="1165"/>
      <c r="F14" s="1167"/>
      <c r="G14" s="1159"/>
      <c r="H14" s="1162"/>
      <c r="I14" s="1122"/>
      <c r="J14" s="1103">
        <v>1</v>
      </c>
      <c r="K14" s="1114" t="s">
        <v>1511</v>
      </c>
      <c r="L14" s="247" t="s">
        <v>1512</v>
      </c>
      <c r="M14" s="830" t="str">
        <f>mergeValue(H14)</f>
        <v>Город Казань</v>
      </c>
      <c r="N14" s="1009"/>
      <c r="O14" s="1009"/>
      <c r="P14" s="1009"/>
      <c r="Q14" s="1009"/>
      <c r="R14" s="830" t="str">
        <f>K14&amp;" ("&amp;L14&amp;")"</f>
        <v>Город Казань (92701000)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2"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2"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ht="14.25">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134a37f-9fca-4d71-a585-f4155dcee003}">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84"/>
  </cols>
  <sheetData>
    <row r="1" spans="1:1" ht="12.75">
      <c r="A1" s="54"/>
    </row>
  </sheetData>
  <sheetProtection/>
  <pageMargins left="0.75" right="0.75" top="1" bottom="1" header="0.5" footer="0.5"/>
  <pageSetup orientation="portrait"/>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0d2c8a9-b296-45a5-bd28-4590e69ef94e}">
  <sheetPr codeName="AllSheetsInThisWorkbook">
    <tabColor indexed="47"/>
  </sheetPr>
  <dimension ref="A1:B239"/>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57</v>
      </c>
      <c r="B1" s="4" t="s">
        <v>58</v>
      </c>
    </row>
    <row r="2" spans="1:2" ht="11.25">
      <c r="A2" t="s">
        <v>413</v>
      </c>
      <c r="B2" t="s">
        <v>76</v>
      </c>
    </row>
    <row r="3" spans="1:2" ht="11.25">
      <c r="A3" t="s">
        <v>414</v>
      </c>
      <c r="B3" t="s">
        <v>386</v>
      </c>
    </row>
    <row r="4" spans="1:2" ht="11.25">
      <c r="A4" t="s">
        <v>415</v>
      </c>
      <c r="B4" t="s">
        <v>59</v>
      </c>
    </row>
    <row r="5" spans="1:2" ht="11.25">
      <c r="A5" t="s">
        <v>417</v>
      </c>
      <c r="B5" t="s">
        <v>578</v>
      </c>
    </row>
    <row r="6" spans="1:2" ht="11.25">
      <c r="A6" t="s">
        <v>416</v>
      </c>
      <c r="B6" t="s">
        <v>489</v>
      </c>
    </row>
    <row r="7" spans="1:2" ht="11.25">
      <c r="A7" t="s">
        <v>749</v>
      </c>
      <c r="B7" t="s">
        <v>426</v>
      </c>
    </row>
    <row r="8" spans="1:2" ht="11.25">
      <c r="A8" t="s">
        <v>750</v>
      </c>
      <c r="B8" t="s">
        <v>427</v>
      </c>
    </row>
    <row r="9" spans="1:2" ht="11.25">
      <c r="A9" t="s">
        <v>509</v>
      </c>
      <c r="B9" t="s">
        <v>428</v>
      </c>
    </row>
    <row r="10" spans="1:2" ht="11.25">
      <c r="A10" t="s">
        <v>418</v>
      </c>
      <c r="B10" t="s">
        <v>490</v>
      </c>
    </row>
    <row r="11" spans="1:2" ht="11.25">
      <c r="A11" t="s">
        <v>764</v>
      </c>
      <c r="B11" t="s">
        <v>429</v>
      </c>
    </row>
    <row r="12" spans="1:2" ht="11.25">
      <c r="A12" t="s">
        <v>765</v>
      </c>
      <c r="B12" t="s">
        <v>430</v>
      </c>
    </row>
    <row r="13" spans="1:2" ht="11.25">
      <c r="A13" t="s">
        <v>751</v>
      </c>
      <c r="B13" t="s">
        <v>431</v>
      </c>
    </row>
    <row r="14" spans="1:2" ht="11.25">
      <c r="A14" t="s">
        <v>752</v>
      </c>
      <c r="B14" t="s">
        <v>335</v>
      </c>
    </row>
    <row r="15" spans="1:2" ht="11.25">
      <c r="A15" t="s">
        <v>753</v>
      </c>
      <c r="B15" t="s">
        <v>61</v>
      </c>
    </row>
    <row r="16" spans="1:2" ht="11.25">
      <c r="A16" t="s">
        <v>754</v>
      </c>
      <c r="B16" t="s">
        <v>387</v>
      </c>
    </row>
    <row r="17" spans="1:2" ht="11.25">
      <c r="A17" t="s">
        <v>755</v>
      </c>
      <c r="B17" t="s">
        <v>440</v>
      </c>
    </row>
    <row r="18" spans="1:2" ht="11.25">
      <c r="A18" t="s">
        <v>756</v>
      </c>
      <c r="B18" t="s">
        <v>250</v>
      </c>
    </row>
    <row r="19" spans="1:2" ht="11.25">
      <c r="A19" t="s">
        <v>757</v>
      </c>
      <c r="B19" t="s">
        <v>74</v>
      </c>
    </row>
    <row r="20" spans="1:2" ht="11.25">
      <c r="A20" t="s">
        <v>758</v>
      </c>
      <c r="B20" t="s">
        <v>63</v>
      </c>
    </row>
    <row r="21" spans="1:2" ht="11.25">
      <c r="A21" t="s">
        <v>759</v>
      </c>
      <c r="B21" t="s">
        <v>75</v>
      </c>
    </row>
    <row r="22" spans="1:2" ht="11.25">
      <c r="A22" t="s">
        <v>760</v>
      </c>
      <c r="B22" t="s">
        <v>432</v>
      </c>
    </row>
    <row r="23" spans="1:2" ht="11.25">
      <c r="A23" t="s">
        <v>761</v>
      </c>
      <c r="B23" t="s">
        <v>73</v>
      </c>
    </row>
    <row r="24" spans="1:2" ht="11.25">
      <c r="A24" t="s">
        <v>762</v>
      </c>
      <c r="B24" t="s">
        <v>62</v>
      </c>
    </row>
    <row r="25" spans="1:2" ht="11.25">
      <c r="A25" t="s">
        <v>602</v>
      </c>
      <c r="B25" t="s">
        <v>64</v>
      </c>
    </row>
    <row r="26" spans="1:2" ht="11.25">
      <c r="A26" t="s">
        <v>603</v>
      </c>
      <c r="B26" t="s">
        <v>385</v>
      </c>
    </row>
    <row r="27" spans="1:2" ht="11.25">
      <c r="A27" t="s">
        <v>511</v>
      </c>
      <c r="B27" t="s">
        <v>14</v>
      </c>
    </row>
    <row r="28" spans="1:2" ht="11.25">
      <c r="A28" t="s">
        <v>420</v>
      </c>
      <c r="B28" t="s">
        <v>82</v>
      </c>
    </row>
    <row r="29" spans="1:2" ht="11.25">
      <c r="A29" t="s">
        <v>510</v>
      </c>
      <c r="B29" t="s">
        <v>15</v>
      </c>
    </row>
    <row r="30" spans="1:2" ht="11.25">
      <c r="A30" t="s">
        <v>419</v>
      </c>
      <c r="B30" t="s">
        <v>579</v>
      </c>
    </row>
    <row r="31" spans="1:2" ht="11.25">
      <c r="A31" t="s">
        <v>587</v>
      </c>
      <c r="B31" t="s">
        <v>433</v>
      </c>
    </row>
    <row r="32" spans="1:2" ht="11.25">
      <c r="A32" t="s">
        <v>488</v>
      </c>
      <c r="B32" t="s">
        <v>180</v>
      </c>
    </row>
    <row r="33" spans="1:2" ht="11.25">
      <c r="A33" t="s">
        <v>421</v>
      </c>
      <c r="B33" t="s">
        <v>512</v>
      </c>
    </row>
    <row r="34" spans="1:2" ht="11.25">
      <c r="A34" t="s">
        <v>422</v>
      </c>
      <c r="B34" t="s">
        <v>491</v>
      </c>
    </row>
    <row r="35" spans="1:2" ht="11.25">
      <c r="A35" t="s">
        <v>423</v>
      </c>
      <c r="B35" t="s">
        <v>336</v>
      </c>
    </row>
    <row r="36" spans="1:2" ht="11.25">
      <c r="A36" t="s">
        <v>424</v>
      </c>
      <c r="B36" t="s">
        <v>279</v>
      </c>
    </row>
    <row r="37" spans="1:2" ht="11.25">
      <c r="A37" t="s">
        <v>425</v>
      </c>
      <c r="B37" t="s">
        <v>334</v>
      </c>
    </row>
    <row r="38" spans="1:2" ht="11.25">
      <c r="A38"/>
      <c r="B38" t="s">
        <v>199</v>
      </c>
    </row>
    <row r="39" spans="1:2" ht="11.25">
      <c r="A39"/>
      <c r="B39" t="s">
        <v>181</v>
      </c>
    </row>
    <row r="40" spans="1:2" ht="11.25">
      <c r="A40"/>
      <c r="B40" t="s">
        <v>178</v>
      </c>
    </row>
    <row r="41" spans="1:2" ht="11.25">
      <c r="A41"/>
      <c r="B41" t="s">
        <v>221</v>
      </c>
    </row>
    <row r="42" spans="1:2" ht="11.25">
      <c r="A42"/>
      <c r="B42" t="s">
        <v>179</v>
      </c>
    </row>
    <row r="43" spans="1:2" ht="11.25">
      <c r="A43"/>
      <c r="B43"/>
    </row>
    <row r="44" spans="1:2" ht="11.25">
      <c r="A44"/>
      <c r="B44"/>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sheetData>
  <sheetProtection formatColumns="0" formatRows="0"/>
  <pageMargins left="0.75" right="0.75" top="1" bottom="1" header="0.5" footer="0.5"/>
  <pageSetup orientation="portrait" paperSize="9"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9262a69-9308-4dd9-9d25-c043a62def20}">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92835ee-685c-45dd-904a-79f8c4e51fa0}">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6673eaa-5e2d-4540-be7c-c942f0e3817f}">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88732c4-ce2d-4d50-8dad-11093b88e9ce}">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d7556f6-532d-4d0b-928b-e587e13ae68a}">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d0ec843-eb5c-43a5-9fa3-3f00603824df}">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02369f7-7dfc-4e3e-ad6e-20edfa2e308e}">
  <sheetPr codeName="TSH_REESTR_ORG">
    <tabColor indexed="47"/>
  </sheetPr>
  <dimension ref="A1:J195"/>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2657</v>
      </c>
      <c r="B1" s="5" t="s">
        <v>2673</v>
      </c>
      <c r="C1" s="5" t="s">
        <v>2674</v>
      </c>
      <c r="D1" s="5" t="s">
        <v>2675</v>
      </c>
      <c r="E1" s="5" t="s">
        <v>2676</v>
      </c>
      <c r="F1" s="5" t="s">
        <v>2677</v>
      </c>
      <c r="G1" s="5" t="s">
        <v>2678</v>
      </c>
      <c r="H1" s="5" t="s">
        <v>2679</v>
      </c>
      <c r="I1" s="5" t="s">
        <v>2680</v>
      </c>
    </row>
    <row r="2" spans="1:10" ht="11.25">
      <c r="A2" s="5">
        <v>1</v>
      </c>
      <c r="B2" s="5" t="s">
        <v>2681</v>
      </c>
      <c r="C2" s="5" t="s">
        <v>90</v>
      </c>
      <c r="D2" s="5" t="s">
        <v>2682</v>
      </c>
      <c r="E2" s="5" t="s">
        <v>2683</v>
      </c>
      <c r="F2" s="5" t="s">
        <v>2684</v>
      </c>
      <c r="G2" s="5" t="s">
        <v>2685</v>
      </c>
      <c r="J2" s="5" t="s">
        <v>3330</v>
      </c>
    </row>
    <row r="3" spans="1:10" ht="11.25">
      <c r="A3" s="5">
        <v>2</v>
      </c>
      <c r="B3" s="5" t="s">
        <v>2681</v>
      </c>
      <c r="C3" s="5" t="s">
        <v>90</v>
      </c>
      <c r="D3" s="5" t="s">
        <v>2686</v>
      </c>
      <c r="E3" s="5" t="s">
        <v>2687</v>
      </c>
      <c r="F3" s="5" t="s">
        <v>2688</v>
      </c>
      <c r="G3" s="5" t="s">
        <v>2689</v>
      </c>
      <c r="J3" s="5" t="s">
        <v>3330</v>
      </c>
    </row>
    <row r="4" spans="1:10" ht="11.25">
      <c r="A4" s="5">
        <v>3</v>
      </c>
      <c r="B4" s="5" t="s">
        <v>2681</v>
      </c>
      <c r="C4" s="5" t="s">
        <v>90</v>
      </c>
      <c r="D4" s="5" t="s">
        <v>2690</v>
      </c>
      <c r="E4" s="5" t="s">
        <v>2691</v>
      </c>
      <c r="F4" s="5" t="s">
        <v>2692</v>
      </c>
      <c r="G4" s="5" t="s">
        <v>2693</v>
      </c>
      <c r="J4" s="5" t="s">
        <v>3330</v>
      </c>
    </row>
    <row r="5" spans="1:10" ht="11.25">
      <c r="A5" s="5">
        <v>4</v>
      </c>
      <c r="B5" s="5" t="s">
        <v>2681</v>
      </c>
      <c r="C5" s="5" t="s">
        <v>90</v>
      </c>
      <c r="D5" s="5" t="s">
        <v>2694</v>
      </c>
      <c r="E5" s="5" t="s">
        <v>2695</v>
      </c>
      <c r="F5" s="5" t="s">
        <v>2696</v>
      </c>
      <c r="G5" s="5" t="s">
        <v>2689</v>
      </c>
      <c r="J5" s="5" t="s">
        <v>3330</v>
      </c>
    </row>
    <row r="6" spans="1:10" ht="11.25">
      <c r="A6" s="5">
        <v>5</v>
      </c>
      <c r="B6" s="5" t="s">
        <v>2681</v>
      </c>
      <c r="C6" s="5" t="s">
        <v>90</v>
      </c>
      <c r="D6" s="5" t="s">
        <v>2697</v>
      </c>
      <c r="E6" s="5" t="s">
        <v>2698</v>
      </c>
      <c r="F6" s="5" t="s">
        <v>2699</v>
      </c>
      <c r="G6" s="5" t="s">
        <v>2700</v>
      </c>
      <c r="J6" s="5" t="s">
        <v>3330</v>
      </c>
    </row>
    <row r="7" spans="1:10" ht="11.25">
      <c r="A7" s="5">
        <v>6</v>
      </c>
      <c r="B7" s="5" t="s">
        <v>2681</v>
      </c>
      <c r="C7" s="5" t="s">
        <v>90</v>
      </c>
      <c r="D7" s="5" t="s">
        <v>2701</v>
      </c>
      <c r="E7" s="5" t="s">
        <v>2702</v>
      </c>
      <c r="F7" s="5" t="s">
        <v>2703</v>
      </c>
      <c r="G7" s="5" t="s">
        <v>2704</v>
      </c>
      <c r="J7" s="5" t="s">
        <v>3330</v>
      </c>
    </row>
    <row r="8" spans="1:10" ht="11.25">
      <c r="A8" s="5">
        <v>7</v>
      </c>
      <c r="B8" s="5" t="s">
        <v>2681</v>
      </c>
      <c r="C8" s="5" t="s">
        <v>90</v>
      </c>
      <c r="D8" s="5" t="s">
        <v>2705</v>
      </c>
      <c r="E8" s="5" t="s">
        <v>2706</v>
      </c>
      <c r="F8" s="5" t="s">
        <v>2707</v>
      </c>
      <c r="G8" s="5" t="s">
        <v>2708</v>
      </c>
      <c r="J8" s="5" t="s">
        <v>3330</v>
      </c>
    </row>
    <row r="9" spans="1:10" ht="11.25">
      <c r="A9" s="5">
        <v>8</v>
      </c>
      <c r="B9" s="5" t="s">
        <v>2681</v>
      </c>
      <c r="C9" s="5" t="s">
        <v>90</v>
      </c>
      <c r="D9" s="5" t="s">
        <v>2709</v>
      </c>
      <c r="E9" s="5" t="s">
        <v>2710</v>
      </c>
      <c r="F9" s="5" t="s">
        <v>2711</v>
      </c>
      <c r="G9" s="5" t="s">
        <v>2712</v>
      </c>
      <c r="J9" s="5" t="s">
        <v>3330</v>
      </c>
    </row>
    <row r="10" spans="1:10" ht="11.25">
      <c r="A10" s="5">
        <v>9</v>
      </c>
      <c r="B10" s="5" t="s">
        <v>2681</v>
      </c>
      <c r="C10" s="5" t="s">
        <v>90</v>
      </c>
      <c r="D10" s="5" t="s">
        <v>2713</v>
      </c>
      <c r="E10" s="5" t="s">
        <v>2714</v>
      </c>
      <c r="F10" s="5" t="s">
        <v>2715</v>
      </c>
      <c r="G10" s="5" t="s">
        <v>2716</v>
      </c>
      <c r="J10" s="5" t="s">
        <v>3330</v>
      </c>
    </row>
    <row r="11" spans="1:10" ht="11.25">
      <c r="A11" s="5">
        <v>10</v>
      </c>
      <c r="B11" s="5" t="s">
        <v>2681</v>
      </c>
      <c r="C11" s="5" t="s">
        <v>90</v>
      </c>
      <c r="D11" s="5" t="s">
        <v>2717</v>
      </c>
      <c r="E11" s="5" t="s">
        <v>2718</v>
      </c>
      <c r="F11" s="5" t="s">
        <v>2719</v>
      </c>
      <c r="G11" s="5" t="s">
        <v>2720</v>
      </c>
      <c r="J11" s="5" t="s">
        <v>3330</v>
      </c>
    </row>
    <row r="12" spans="1:10" ht="11.25">
      <c r="A12" s="5">
        <v>11</v>
      </c>
      <c r="B12" s="5" t="s">
        <v>2681</v>
      </c>
      <c r="C12" s="5" t="s">
        <v>90</v>
      </c>
      <c r="D12" s="5" t="s">
        <v>2721</v>
      </c>
      <c r="E12" s="5" t="s">
        <v>2718</v>
      </c>
      <c r="F12" s="5" t="s">
        <v>2719</v>
      </c>
      <c r="G12" s="5" t="s">
        <v>2722</v>
      </c>
      <c r="H12" s="5" t="s">
        <v>2723</v>
      </c>
      <c r="J12" s="5" t="s">
        <v>3330</v>
      </c>
    </row>
    <row r="13" spans="1:10" ht="11.25">
      <c r="A13" s="5">
        <v>12</v>
      </c>
      <c r="B13" s="5" t="s">
        <v>2681</v>
      </c>
      <c r="C13" s="5" t="s">
        <v>90</v>
      </c>
      <c r="D13" s="5" t="s">
        <v>2724</v>
      </c>
      <c r="E13" s="5" t="s">
        <v>2718</v>
      </c>
      <c r="F13" s="5" t="s">
        <v>2719</v>
      </c>
      <c r="G13" s="5" t="s">
        <v>2725</v>
      </c>
      <c r="J13" s="5" t="s">
        <v>3330</v>
      </c>
    </row>
    <row r="14" spans="1:10" ht="11.25">
      <c r="A14" s="5">
        <v>13</v>
      </c>
      <c r="B14" s="5" t="s">
        <v>2681</v>
      </c>
      <c r="C14" s="5" t="s">
        <v>90</v>
      </c>
      <c r="D14" s="5" t="s">
        <v>2726</v>
      </c>
      <c r="E14" s="5" t="s">
        <v>2727</v>
      </c>
      <c r="F14" s="5" t="s">
        <v>2728</v>
      </c>
      <c r="G14" s="5" t="s">
        <v>2729</v>
      </c>
      <c r="J14" s="5" t="s">
        <v>3330</v>
      </c>
    </row>
    <row r="15" spans="1:10" ht="11.25">
      <c r="A15" s="5">
        <v>14</v>
      </c>
      <c r="B15" s="5" t="s">
        <v>2681</v>
      </c>
      <c r="C15" s="5" t="s">
        <v>90</v>
      </c>
      <c r="D15" s="5" t="s">
        <v>2730</v>
      </c>
      <c r="E15" s="5" t="s">
        <v>2731</v>
      </c>
      <c r="F15" s="5" t="s">
        <v>2732</v>
      </c>
      <c r="G15" s="5" t="s">
        <v>2733</v>
      </c>
      <c r="J15" s="5" t="s">
        <v>3330</v>
      </c>
    </row>
    <row r="16" spans="1:10" ht="11.25">
      <c r="A16" s="5">
        <v>15</v>
      </c>
      <c r="B16" s="5" t="s">
        <v>2681</v>
      </c>
      <c r="C16" s="5" t="s">
        <v>90</v>
      </c>
      <c r="D16" s="5" t="s">
        <v>2734</v>
      </c>
      <c r="E16" s="5" t="s">
        <v>2735</v>
      </c>
      <c r="F16" s="5" t="s">
        <v>2736</v>
      </c>
      <c r="G16" s="5" t="s">
        <v>2737</v>
      </c>
      <c r="J16" s="5" t="s">
        <v>3330</v>
      </c>
    </row>
    <row r="17" spans="1:10" ht="11.25">
      <c r="A17" s="5">
        <v>16</v>
      </c>
      <c r="B17" s="5" t="s">
        <v>2681</v>
      </c>
      <c r="C17" s="5" t="s">
        <v>90</v>
      </c>
      <c r="D17" s="5" t="s">
        <v>2738</v>
      </c>
      <c r="E17" s="5" t="s">
        <v>2739</v>
      </c>
      <c r="F17" s="5" t="s">
        <v>2740</v>
      </c>
      <c r="G17" s="5" t="s">
        <v>2741</v>
      </c>
      <c r="J17" s="5" t="s">
        <v>3330</v>
      </c>
    </row>
    <row r="18" spans="1:10" ht="11.25">
      <c r="A18" s="5">
        <v>17</v>
      </c>
      <c r="B18" s="5" t="s">
        <v>2681</v>
      </c>
      <c r="C18" s="5" t="s">
        <v>90</v>
      </c>
      <c r="D18" s="5" t="s">
        <v>2742</v>
      </c>
      <c r="E18" s="5" t="s">
        <v>2743</v>
      </c>
      <c r="F18" s="5" t="s">
        <v>2744</v>
      </c>
      <c r="G18" s="5" t="s">
        <v>2745</v>
      </c>
      <c r="J18" s="5" t="s">
        <v>3330</v>
      </c>
    </row>
    <row r="19" spans="1:10" ht="11.25">
      <c r="A19" s="5">
        <v>18</v>
      </c>
      <c r="B19" s="5" t="s">
        <v>2681</v>
      </c>
      <c r="C19" s="5" t="s">
        <v>90</v>
      </c>
      <c r="D19" s="5" t="s">
        <v>2746</v>
      </c>
      <c r="E19" s="5" t="s">
        <v>2747</v>
      </c>
      <c r="F19" s="5" t="s">
        <v>2748</v>
      </c>
      <c r="G19" s="5" t="s">
        <v>2733</v>
      </c>
      <c r="J19" s="5" t="s">
        <v>3330</v>
      </c>
    </row>
    <row r="20" spans="1:10" ht="11.25">
      <c r="A20" s="5">
        <v>19</v>
      </c>
      <c r="B20" s="5" t="s">
        <v>2681</v>
      </c>
      <c r="C20" s="5" t="s">
        <v>90</v>
      </c>
      <c r="D20" s="5" t="s">
        <v>2749</v>
      </c>
      <c r="E20" s="5" t="s">
        <v>2750</v>
      </c>
      <c r="F20" s="5" t="s">
        <v>2751</v>
      </c>
      <c r="G20" s="5" t="s">
        <v>2752</v>
      </c>
      <c r="J20" s="5" t="s">
        <v>3330</v>
      </c>
    </row>
    <row r="21" spans="1:10" ht="11.25">
      <c r="A21" s="5">
        <v>20</v>
      </c>
      <c r="B21" s="5" t="s">
        <v>2681</v>
      </c>
      <c r="C21" s="5" t="s">
        <v>90</v>
      </c>
      <c r="D21" s="5" t="s">
        <v>2753</v>
      </c>
      <c r="E21" s="5" t="s">
        <v>2754</v>
      </c>
      <c r="F21" s="5" t="s">
        <v>2755</v>
      </c>
      <c r="G21" s="5" t="s">
        <v>2756</v>
      </c>
      <c r="J21" s="5" t="s">
        <v>3330</v>
      </c>
    </row>
    <row r="22" spans="1:10" ht="11.25">
      <c r="A22" s="5">
        <v>21</v>
      </c>
      <c r="B22" s="5" t="s">
        <v>2681</v>
      </c>
      <c r="C22" s="5" t="s">
        <v>90</v>
      </c>
      <c r="D22" s="5" t="s">
        <v>2757</v>
      </c>
      <c r="E22" s="5" t="s">
        <v>2758</v>
      </c>
      <c r="F22" s="5" t="s">
        <v>2759</v>
      </c>
      <c r="G22" s="5" t="s">
        <v>2760</v>
      </c>
      <c r="J22" s="5" t="s">
        <v>3330</v>
      </c>
    </row>
    <row r="23" spans="1:10" ht="11.25">
      <c r="A23" s="5">
        <v>22</v>
      </c>
      <c r="B23" s="5" t="s">
        <v>2681</v>
      </c>
      <c r="C23" s="5" t="s">
        <v>90</v>
      </c>
      <c r="D23" s="5" t="s">
        <v>2761</v>
      </c>
      <c r="E23" s="5" t="s">
        <v>2762</v>
      </c>
      <c r="F23" s="5" t="s">
        <v>2763</v>
      </c>
      <c r="G23" s="5" t="s">
        <v>2729</v>
      </c>
      <c r="J23" s="5" t="s">
        <v>3330</v>
      </c>
    </row>
    <row r="24" spans="1:10" ht="11.25">
      <c r="A24" s="5">
        <v>23</v>
      </c>
      <c r="B24" s="5" t="s">
        <v>2681</v>
      </c>
      <c r="C24" s="5" t="s">
        <v>90</v>
      </c>
      <c r="D24" s="5" t="s">
        <v>2764</v>
      </c>
      <c r="E24" s="5" t="s">
        <v>2765</v>
      </c>
      <c r="F24" s="5" t="s">
        <v>2766</v>
      </c>
      <c r="G24" s="5" t="s">
        <v>2745</v>
      </c>
      <c r="J24" s="5" t="s">
        <v>3330</v>
      </c>
    </row>
    <row r="25" spans="1:10" ht="11.25">
      <c r="A25" s="5">
        <v>24</v>
      </c>
      <c r="B25" s="5" t="s">
        <v>2681</v>
      </c>
      <c r="C25" s="5" t="s">
        <v>90</v>
      </c>
      <c r="D25" s="5" t="s">
        <v>2767</v>
      </c>
      <c r="E25" s="5" t="s">
        <v>2768</v>
      </c>
      <c r="F25" s="5" t="s">
        <v>2769</v>
      </c>
      <c r="G25" s="5" t="s">
        <v>2770</v>
      </c>
      <c r="J25" s="5" t="s">
        <v>3330</v>
      </c>
    </row>
    <row r="26" spans="1:10" ht="11.25">
      <c r="A26" s="5">
        <v>25</v>
      </c>
      <c r="B26" s="5" t="s">
        <v>2681</v>
      </c>
      <c r="C26" s="5" t="s">
        <v>90</v>
      </c>
      <c r="D26" s="5" t="s">
        <v>2771</v>
      </c>
      <c r="E26" s="5" t="s">
        <v>2772</v>
      </c>
      <c r="F26" s="5" t="s">
        <v>2773</v>
      </c>
      <c r="G26" s="5" t="s">
        <v>2760</v>
      </c>
      <c r="J26" s="5" t="s">
        <v>3330</v>
      </c>
    </row>
    <row r="27" spans="1:10" ht="11.25">
      <c r="A27" s="5">
        <v>26</v>
      </c>
      <c r="B27" s="5" t="s">
        <v>2681</v>
      </c>
      <c r="C27" s="5" t="s">
        <v>90</v>
      </c>
      <c r="D27" s="5" t="s">
        <v>2774</v>
      </c>
      <c r="E27" s="5" t="s">
        <v>2775</v>
      </c>
      <c r="F27" s="5" t="s">
        <v>2776</v>
      </c>
      <c r="G27" s="5" t="s">
        <v>2733</v>
      </c>
      <c r="J27" s="5" t="s">
        <v>3330</v>
      </c>
    </row>
    <row r="28" spans="1:10" ht="11.25">
      <c r="A28" s="5">
        <v>27</v>
      </c>
      <c r="B28" s="5" t="s">
        <v>2681</v>
      </c>
      <c r="C28" s="5" t="s">
        <v>90</v>
      </c>
      <c r="D28" s="5" t="s">
        <v>2777</v>
      </c>
      <c r="E28" s="5" t="s">
        <v>2778</v>
      </c>
      <c r="F28" s="5" t="s">
        <v>2779</v>
      </c>
      <c r="G28" s="5" t="s">
        <v>2780</v>
      </c>
      <c r="J28" s="5" t="s">
        <v>3330</v>
      </c>
    </row>
    <row r="29" spans="1:10" ht="11.25">
      <c r="A29" s="5">
        <v>28</v>
      </c>
      <c r="B29" s="5" t="s">
        <v>2681</v>
      </c>
      <c r="C29" s="5" t="s">
        <v>90</v>
      </c>
      <c r="D29" s="5" t="s">
        <v>2781</v>
      </c>
      <c r="E29" s="5" t="s">
        <v>2782</v>
      </c>
      <c r="F29" s="5" t="s">
        <v>2783</v>
      </c>
      <c r="G29" s="5" t="s">
        <v>2784</v>
      </c>
      <c r="J29" s="5" t="s">
        <v>3330</v>
      </c>
    </row>
    <row r="30" spans="1:10" ht="11.25">
      <c r="A30" s="5">
        <v>29</v>
      </c>
      <c r="B30" s="5" t="s">
        <v>2681</v>
      </c>
      <c r="C30" s="5" t="s">
        <v>90</v>
      </c>
      <c r="D30" s="5" t="s">
        <v>2785</v>
      </c>
      <c r="E30" s="5" t="s">
        <v>2786</v>
      </c>
      <c r="F30" s="5" t="s">
        <v>2787</v>
      </c>
      <c r="G30" s="5" t="s">
        <v>2729</v>
      </c>
      <c r="J30" s="5" t="s">
        <v>3330</v>
      </c>
    </row>
    <row r="31" spans="1:10" ht="11.25">
      <c r="A31" s="5">
        <v>30</v>
      </c>
      <c r="B31" s="5" t="s">
        <v>2681</v>
      </c>
      <c r="C31" s="5" t="s">
        <v>90</v>
      </c>
      <c r="D31" s="5" t="s">
        <v>2788</v>
      </c>
      <c r="E31" s="5" t="s">
        <v>2789</v>
      </c>
      <c r="F31" s="5" t="s">
        <v>2790</v>
      </c>
      <c r="G31" s="5" t="s">
        <v>2737</v>
      </c>
      <c r="J31" s="5" t="s">
        <v>3330</v>
      </c>
    </row>
    <row r="32" spans="1:10" ht="11.25">
      <c r="A32" s="5">
        <v>31</v>
      </c>
      <c r="B32" s="5" t="s">
        <v>2681</v>
      </c>
      <c r="C32" s="5" t="s">
        <v>90</v>
      </c>
      <c r="D32" s="5" t="s">
        <v>2791</v>
      </c>
      <c r="E32" s="5" t="s">
        <v>2792</v>
      </c>
      <c r="F32" s="5" t="s">
        <v>2793</v>
      </c>
      <c r="G32" s="5" t="s">
        <v>2733</v>
      </c>
      <c r="H32" s="5" t="s">
        <v>2794</v>
      </c>
      <c r="J32" s="5" t="s">
        <v>3330</v>
      </c>
    </row>
    <row r="33" spans="1:10" ht="11.25">
      <c r="A33" s="5">
        <v>32</v>
      </c>
      <c r="B33" s="5" t="s">
        <v>2681</v>
      </c>
      <c r="C33" s="5" t="s">
        <v>90</v>
      </c>
      <c r="D33" s="5" t="s">
        <v>2795</v>
      </c>
      <c r="E33" s="5" t="s">
        <v>2796</v>
      </c>
      <c r="F33" s="5" t="s">
        <v>2797</v>
      </c>
      <c r="G33" s="5" t="s">
        <v>2760</v>
      </c>
      <c r="J33" s="5" t="s">
        <v>3330</v>
      </c>
    </row>
    <row r="34" spans="1:10" ht="11.25">
      <c r="A34" s="5">
        <v>33</v>
      </c>
      <c r="B34" s="5" t="s">
        <v>2681</v>
      </c>
      <c r="C34" s="5" t="s">
        <v>90</v>
      </c>
      <c r="D34" s="5" t="s">
        <v>2798</v>
      </c>
      <c r="E34" s="5" t="s">
        <v>2799</v>
      </c>
      <c r="F34" s="5" t="s">
        <v>2800</v>
      </c>
      <c r="G34" s="5" t="s">
        <v>2760</v>
      </c>
      <c r="J34" s="5" t="s">
        <v>3330</v>
      </c>
    </row>
    <row r="35" spans="1:10" ht="11.25">
      <c r="A35" s="5">
        <v>34</v>
      </c>
      <c r="B35" s="5" t="s">
        <v>2681</v>
      </c>
      <c r="C35" s="5" t="s">
        <v>90</v>
      </c>
      <c r="D35" s="5" t="s">
        <v>2801</v>
      </c>
      <c r="E35" s="5" t="s">
        <v>2802</v>
      </c>
      <c r="F35" s="5" t="s">
        <v>2803</v>
      </c>
      <c r="G35" s="5" t="s">
        <v>2804</v>
      </c>
      <c r="J35" s="5" t="s">
        <v>3330</v>
      </c>
    </row>
    <row r="36" spans="1:10" ht="11.25">
      <c r="A36" s="5">
        <v>35</v>
      </c>
      <c r="B36" s="5" t="s">
        <v>2681</v>
      </c>
      <c r="C36" s="5" t="s">
        <v>90</v>
      </c>
      <c r="D36" s="5" t="s">
        <v>2805</v>
      </c>
      <c r="E36" s="5" t="s">
        <v>2806</v>
      </c>
      <c r="F36" s="5" t="s">
        <v>2807</v>
      </c>
      <c r="G36" s="5" t="s">
        <v>2784</v>
      </c>
      <c r="J36" s="5" t="s">
        <v>3330</v>
      </c>
    </row>
    <row r="37" spans="1:10" ht="11.25">
      <c r="A37" s="5">
        <v>36</v>
      </c>
      <c r="B37" s="5" t="s">
        <v>2681</v>
      </c>
      <c r="C37" s="5" t="s">
        <v>90</v>
      </c>
      <c r="D37" s="5" t="s">
        <v>2808</v>
      </c>
      <c r="E37" s="5" t="s">
        <v>2809</v>
      </c>
      <c r="F37" s="5" t="s">
        <v>2810</v>
      </c>
      <c r="G37" s="5" t="s">
        <v>2811</v>
      </c>
      <c r="J37" s="5" t="s">
        <v>3330</v>
      </c>
    </row>
    <row r="38" spans="1:10" ht="11.25">
      <c r="A38" s="5">
        <v>37</v>
      </c>
      <c r="B38" s="5" t="s">
        <v>2681</v>
      </c>
      <c r="C38" s="5" t="s">
        <v>90</v>
      </c>
      <c r="D38" s="5" t="s">
        <v>2812</v>
      </c>
      <c r="E38" s="5" t="s">
        <v>2813</v>
      </c>
      <c r="F38" s="5" t="s">
        <v>2814</v>
      </c>
      <c r="G38" s="5" t="s">
        <v>2685</v>
      </c>
      <c r="H38" s="5" t="s">
        <v>2815</v>
      </c>
      <c r="J38" s="5" t="s">
        <v>3330</v>
      </c>
    </row>
    <row r="39" spans="1:10" ht="11.25">
      <c r="A39" s="5">
        <v>38</v>
      </c>
      <c r="B39" s="5" t="s">
        <v>2681</v>
      </c>
      <c r="C39" s="5" t="s">
        <v>90</v>
      </c>
      <c r="D39" s="5" t="s">
        <v>2816</v>
      </c>
      <c r="E39" s="5" t="s">
        <v>2817</v>
      </c>
      <c r="F39" s="5" t="s">
        <v>2818</v>
      </c>
      <c r="G39" s="5" t="s">
        <v>2752</v>
      </c>
      <c r="J39" s="5" t="s">
        <v>3330</v>
      </c>
    </row>
    <row r="40" spans="1:10" ht="11.25">
      <c r="A40" s="5">
        <v>39</v>
      </c>
      <c r="B40" s="5" t="s">
        <v>2681</v>
      </c>
      <c r="C40" s="5" t="s">
        <v>90</v>
      </c>
      <c r="D40" s="5" t="s">
        <v>2819</v>
      </c>
      <c r="E40" s="5" t="s">
        <v>2820</v>
      </c>
      <c r="F40" s="5" t="s">
        <v>2821</v>
      </c>
      <c r="G40" s="5" t="s">
        <v>2685</v>
      </c>
      <c r="J40" s="5" t="s">
        <v>3330</v>
      </c>
    </row>
    <row r="41" spans="1:10" ht="11.25">
      <c r="A41" s="5">
        <v>40</v>
      </c>
      <c r="B41" s="5" t="s">
        <v>2681</v>
      </c>
      <c r="C41" s="5" t="s">
        <v>90</v>
      </c>
      <c r="D41" s="5" t="s">
        <v>2822</v>
      </c>
      <c r="E41" s="5" t="s">
        <v>2823</v>
      </c>
      <c r="F41" s="5" t="s">
        <v>2824</v>
      </c>
      <c r="G41" s="5" t="s">
        <v>2737</v>
      </c>
      <c r="J41" s="5" t="s">
        <v>3330</v>
      </c>
    </row>
    <row r="42" spans="1:10" ht="11.25">
      <c r="A42" s="5">
        <v>41</v>
      </c>
      <c r="B42" s="5" t="s">
        <v>2681</v>
      </c>
      <c r="C42" s="5" t="s">
        <v>90</v>
      </c>
      <c r="D42" s="5" t="s">
        <v>2825</v>
      </c>
      <c r="E42" s="5" t="s">
        <v>2826</v>
      </c>
      <c r="F42" s="5" t="s">
        <v>2827</v>
      </c>
      <c r="G42" s="5" t="s">
        <v>2828</v>
      </c>
      <c r="J42" s="5" t="s">
        <v>3330</v>
      </c>
    </row>
    <row r="43" spans="1:10" ht="11.25">
      <c r="A43" s="5">
        <v>42</v>
      </c>
      <c r="B43" s="5" t="s">
        <v>2681</v>
      </c>
      <c r="C43" s="5" t="s">
        <v>90</v>
      </c>
      <c r="D43" s="5" t="s">
        <v>2829</v>
      </c>
      <c r="E43" s="5" t="s">
        <v>2830</v>
      </c>
      <c r="F43" s="5" t="s">
        <v>2831</v>
      </c>
      <c r="G43" s="5" t="s">
        <v>2832</v>
      </c>
      <c r="J43" s="5" t="s">
        <v>3330</v>
      </c>
    </row>
    <row r="44" spans="1:10" ht="11.25">
      <c r="A44" s="5">
        <v>43</v>
      </c>
      <c r="B44" s="5" t="s">
        <v>2681</v>
      </c>
      <c r="C44" s="5" t="s">
        <v>90</v>
      </c>
      <c r="D44" s="5" t="s">
        <v>2833</v>
      </c>
      <c r="E44" s="5" t="s">
        <v>2834</v>
      </c>
      <c r="F44" s="5" t="s">
        <v>2835</v>
      </c>
      <c r="G44" s="5" t="s">
        <v>2745</v>
      </c>
      <c r="J44" s="5" t="s">
        <v>3330</v>
      </c>
    </row>
    <row r="45" spans="1:10" ht="11.25">
      <c r="A45" s="5">
        <v>44</v>
      </c>
      <c r="B45" s="5" t="s">
        <v>2681</v>
      </c>
      <c r="C45" s="5" t="s">
        <v>90</v>
      </c>
      <c r="D45" s="5" t="s">
        <v>2836</v>
      </c>
      <c r="E45" s="5" t="s">
        <v>2837</v>
      </c>
      <c r="F45" s="5" t="s">
        <v>2838</v>
      </c>
      <c r="G45" s="5" t="s">
        <v>2760</v>
      </c>
      <c r="J45" s="5" t="s">
        <v>3330</v>
      </c>
    </row>
    <row r="46" spans="1:10" ht="11.25">
      <c r="A46" s="5">
        <v>45</v>
      </c>
      <c r="B46" s="5" t="s">
        <v>2681</v>
      </c>
      <c r="C46" s="5" t="s">
        <v>90</v>
      </c>
      <c r="D46" s="5" t="s">
        <v>2839</v>
      </c>
      <c r="E46" s="5" t="s">
        <v>2840</v>
      </c>
      <c r="F46" s="5" t="s">
        <v>2841</v>
      </c>
      <c r="G46" s="5" t="s">
        <v>2685</v>
      </c>
      <c r="J46" s="5" t="s">
        <v>3330</v>
      </c>
    </row>
    <row r="47" spans="1:10" ht="11.25">
      <c r="A47" s="5">
        <v>46</v>
      </c>
      <c r="B47" s="5" t="s">
        <v>2681</v>
      </c>
      <c r="C47" s="5" t="s">
        <v>90</v>
      </c>
      <c r="D47" s="5" t="s">
        <v>2842</v>
      </c>
      <c r="E47" s="5" t="s">
        <v>2843</v>
      </c>
      <c r="F47" s="5" t="s">
        <v>2844</v>
      </c>
      <c r="G47" s="5" t="s">
        <v>2845</v>
      </c>
      <c r="J47" s="5" t="s">
        <v>3330</v>
      </c>
    </row>
    <row r="48" spans="1:10" ht="11.25">
      <c r="A48" s="5">
        <v>47</v>
      </c>
      <c r="B48" s="5" t="s">
        <v>2681</v>
      </c>
      <c r="C48" s="5" t="s">
        <v>90</v>
      </c>
      <c r="D48" s="5" t="s">
        <v>2846</v>
      </c>
      <c r="E48" s="5" t="s">
        <v>2847</v>
      </c>
      <c r="F48" s="5" t="s">
        <v>2814</v>
      </c>
      <c r="G48" s="5" t="s">
        <v>2848</v>
      </c>
      <c r="J48" s="5" t="s">
        <v>3330</v>
      </c>
    </row>
    <row r="49" spans="1:10" ht="11.25">
      <c r="A49" s="5">
        <v>48</v>
      </c>
      <c r="B49" s="5" t="s">
        <v>2681</v>
      </c>
      <c r="C49" s="5" t="s">
        <v>90</v>
      </c>
      <c r="D49" s="5" t="s">
        <v>2849</v>
      </c>
      <c r="E49" s="5" t="s">
        <v>2850</v>
      </c>
      <c r="F49" s="5" t="s">
        <v>2851</v>
      </c>
      <c r="G49" s="5" t="s">
        <v>2852</v>
      </c>
      <c r="J49" s="5" t="s">
        <v>3330</v>
      </c>
    </row>
    <row r="50" spans="1:10" ht="11.25">
      <c r="A50" s="5">
        <v>49</v>
      </c>
      <c r="B50" s="5" t="s">
        <v>2681</v>
      </c>
      <c r="C50" s="5" t="s">
        <v>90</v>
      </c>
      <c r="D50" s="5" t="s">
        <v>2853</v>
      </c>
      <c r="E50" s="5" t="s">
        <v>2854</v>
      </c>
      <c r="F50" s="5" t="s">
        <v>2855</v>
      </c>
      <c r="G50" s="5" t="s">
        <v>2856</v>
      </c>
      <c r="J50" s="5" t="s">
        <v>3330</v>
      </c>
    </row>
    <row r="51" spans="1:10" ht="11.25">
      <c r="A51" s="5">
        <v>50</v>
      </c>
      <c r="B51" s="5" t="s">
        <v>2681</v>
      </c>
      <c r="C51" s="5" t="s">
        <v>90</v>
      </c>
      <c r="D51" s="5" t="s">
        <v>2857</v>
      </c>
      <c r="E51" s="5" t="s">
        <v>2858</v>
      </c>
      <c r="F51" s="5" t="s">
        <v>2859</v>
      </c>
      <c r="G51" s="5" t="s">
        <v>2860</v>
      </c>
      <c r="J51" s="5" t="s">
        <v>3330</v>
      </c>
    </row>
    <row r="52" spans="1:10" ht="11.25">
      <c r="A52" s="5">
        <v>51</v>
      </c>
      <c r="B52" s="5" t="s">
        <v>2681</v>
      </c>
      <c r="C52" s="5" t="s">
        <v>90</v>
      </c>
      <c r="D52" s="5" t="s">
        <v>2861</v>
      </c>
      <c r="E52" s="5" t="s">
        <v>2862</v>
      </c>
      <c r="F52" s="5" t="s">
        <v>2863</v>
      </c>
      <c r="G52" s="5" t="s">
        <v>2864</v>
      </c>
      <c r="J52" s="5" t="s">
        <v>3330</v>
      </c>
    </row>
    <row r="53" spans="1:10" ht="11.25">
      <c r="A53" s="5">
        <v>52</v>
      </c>
      <c r="B53" s="5" t="s">
        <v>2681</v>
      </c>
      <c r="C53" s="5" t="s">
        <v>90</v>
      </c>
      <c r="D53" s="5" t="s">
        <v>2865</v>
      </c>
      <c r="E53" s="5" t="s">
        <v>2866</v>
      </c>
      <c r="F53" s="5" t="s">
        <v>2867</v>
      </c>
      <c r="G53" s="5" t="s">
        <v>2685</v>
      </c>
      <c r="J53" s="5" t="s">
        <v>3330</v>
      </c>
    </row>
    <row r="54" spans="1:10" ht="11.25">
      <c r="A54" s="5">
        <v>53</v>
      </c>
      <c r="B54" s="5" t="s">
        <v>2681</v>
      </c>
      <c r="C54" s="5" t="s">
        <v>90</v>
      </c>
      <c r="D54" s="5" t="s">
        <v>2868</v>
      </c>
      <c r="E54" s="5" t="s">
        <v>2869</v>
      </c>
      <c r="F54" s="5" t="s">
        <v>2814</v>
      </c>
      <c r="G54" s="5" t="s">
        <v>2870</v>
      </c>
      <c r="J54" s="5" t="s">
        <v>3330</v>
      </c>
    </row>
    <row r="55" spans="1:10" ht="11.25">
      <c r="A55" s="5">
        <v>54</v>
      </c>
      <c r="B55" s="5" t="s">
        <v>2681</v>
      </c>
      <c r="C55" s="5" t="s">
        <v>90</v>
      </c>
      <c r="D55" s="5" t="s">
        <v>2871</v>
      </c>
      <c r="E55" s="5" t="s">
        <v>2872</v>
      </c>
      <c r="F55" s="5" t="s">
        <v>2814</v>
      </c>
      <c r="G55" s="5" t="s">
        <v>2873</v>
      </c>
      <c r="J55" s="5" t="s">
        <v>3330</v>
      </c>
    </row>
    <row r="56" spans="1:10" ht="11.25">
      <c r="A56" s="5">
        <v>55</v>
      </c>
      <c r="B56" s="5" t="s">
        <v>2681</v>
      </c>
      <c r="C56" s="5" t="s">
        <v>90</v>
      </c>
      <c r="D56" s="5" t="s">
        <v>2874</v>
      </c>
      <c r="E56" s="5" t="s">
        <v>2875</v>
      </c>
      <c r="F56" s="5" t="s">
        <v>2876</v>
      </c>
      <c r="G56" s="5" t="s">
        <v>2877</v>
      </c>
      <c r="J56" s="5" t="s">
        <v>3330</v>
      </c>
    </row>
    <row r="57" spans="1:10" ht="11.25">
      <c r="A57" s="5">
        <v>56</v>
      </c>
      <c r="B57" s="5" t="s">
        <v>2681</v>
      </c>
      <c r="C57" s="5" t="s">
        <v>90</v>
      </c>
      <c r="D57" s="5" t="s">
        <v>2878</v>
      </c>
      <c r="E57" s="5" t="s">
        <v>2879</v>
      </c>
      <c r="F57" s="5" t="s">
        <v>2844</v>
      </c>
      <c r="G57" s="5" t="s">
        <v>2880</v>
      </c>
      <c r="J57" s="5" t="s">
        <v>3330</v>
      </c>
    </row>
    <row r="58" spans="1:10" ht="11.25">
      <c r="A58" s="5">
        <v>57</v>
      </c>
      <c r="B58" s="5" t="s">
        <v>2681</v>
      </c>
      <c r="C58" s="5" t="s">
        <v>90</v>
      </c>
      <c r="D58" s="5" t="s">
        <v>2881</v>
      </c>
      <c r="E58" s="5" t="s">
        <v>2882</v>
      </c>
      <c r="F58" s="5" t="s">
        <v>2883</v>
      </c>
      <c r="G58" s="5" t="s">
        <v>2884</v>
      </c>
      <c r="J58" s="5" t="s">
        <v>3330</v>
      </c>
    </row>
    <row r="59" spans="1:10" ht="11.25">
      <c r="A59" s="5">
        <v>58</v>
      </c>
      <c r="B59" s="5" t="s">
        <v>2681</v>
      </c>
      <c r="C59" s="5" t="s">
        <v>90</v>
      </c>
      <c r="D59" s="5" t="s">
        <v>2885</v>
      </c>
      <c r="E59" s="5" t="s">
        <v>2886</v>
      </c>
      <c r="F59" s="5" t="s">
        <v>2887</v>
      </c>
      <c r="G59" s="5" t="s">
        <v>2888</v>
      </c>
      <c r="J59" s="5" t="s">
        <v>3330</v>
      </c>
    </row>
    <row r="60" spans="1:10" ht="11.25">
      <c r="A60" s="5">
        <v>59</v>
      </c>
      <c r="B60" s="5" t="s">
        <v>2681</v>
      </c>
      <c r="C60" s="5" t="s">
        <v>90</v>
      </c>
      <c r="D60" s="5" t="s">
        <v>2889</v>
      </c>
      <c r="E60" s="5" t="s">
        <v>2890</v>
      </c>
      <c r="F60" s="5" t="s">
        <v>2891</v>
      </c>
      <c r="G60" s="5" t="s">
        <v>2760</v>
      </c>
      <c r="J60" s="5" t="s">
        <v>3330</v>
      </c>
    </row>
    <row r="61" spans="1:10" ht="11.25">
      <c r="A61" s="5">
        <v>60</v>
      </c>
      <c r="B61" s="5" t="s">
        <v>2681</v>
      </c>
      <c r="C61" s="5" t="s">
        <v>90</v>
      </c>
      <c r="D61" s="5" t="s">
        <v>2892</v>
      </c>
      <c r="E61" s="5" t="s">
        <v>2893</v>
      </c>
      <c r="F61" s="5" t="s">
        <v>2894</v>
      </c>
      <c r="G61" s="5" t="s">
        <v>2895</v>
      </c>
      <c r="J61" s="5" t="s">
        <v>3330</v>
      </c>
    </row>
    <row r="62" spans="1:10" ht="11.25">
      <c r="A62" s="5">
        <v>61</v>
      </c>
      <c r="B62" s="5" t="s">
        <v>2681</v>
      </c>
      <c r="C62" s="5" t="s">
        <v>90</v>
      </c>
      <c r="D62" s="5" t="s">
        <v>2896</v>
      </c>
      <c r="E62" s="5" t="s">
        <v>2897</v>
      </c>
      <c r="F62" s="5" t="s">
        <v>2898</v>
      </c>
      <c r="G62" s="5" t="s">
        <v>2899</v>
      </c>
      <c r="J62" s="5" t="s">
        <v>3330</v>
      </c>
    </row>
    <row r="63" spans="1:10" ht="11.25">
      <c r="A63" s="5">
        <v>62</v>
      </c>
      <c r="B63" s="5" t="s">
        <v>2681</v>
      </c>
      <c r="C63" s="5" t="s">
        <v>90</v>
      </c>
      <c r="D63" s="5" t="s">
        <v>2900</v>
      </c>
      <c r="E63" s="5" t="s">
        <v>2901</v>
      </c>
      <c r="F63" s="5" t="s">
        <v>2902</v>
      </c>
      <c r="G63" s="5" t="s">
        <v>2903</v>
      </c>
      <c r="J63" s="5" t="s">
        <v>3330</v>
      </c>
    </row>
    <row r="64" spans="1:10" ht="11.25">
      <c r="A64" s="5">
        <v>63</v>
      </c>
      <c r="B64" s="5" t="s">
        <v>2681</v>
      </c>
      <c r="C64" s="5" t="s">
        <v>90</v>
      </c>
      <c r="D64" s="5" t="s">
        <v>2904</v>
      </c>
      <c r="E64" s="5" t="s">
        <v>2905</v>
      </c>
      <c r="F64" s="5" t="s">
        <v>2906</v>
      </c>
      <c r="G64" s="5" t="s">
        <v>2907</v>
      </c>
      <c r="J64" s="5" t="s">
        <v>3330</v>
      </c>
    </row>
    <row r="65" spans="1:10" ht="11.25">
      <c r="A65" s="5">
        <v>64</v>
      </c>
      <c r="B65" s="5" t="s">
        <v>2681</v>
      </c>
      <c r="C65" s="5" t="s">
        <v>90</v>
      </c>
      <c r="D65" s="5" t="s">
        <v>2908</v>
      </c>
      <c r="E65" s="5" t="s">
        <v>2909</v>
      </c>
      <c r="F65" s="5" t="s">
        <v>2910</v>
      </c>
      <c r="G65" s="5" t="s">
        <v>2689</v>
      </c>
      <c r="J65" s="5" t="s">
        <v>3330</v>
      </c>
    </row>
    <row r="66" spans="1:10" ht="11.25">
      <c r="A66" s="5">
        <v>65</v>
      </c>
      <c r="B66" s="5" t="s">
        <v>2681</v>
      </c>
      <c r="C66" s="5" t="s">
        <v>90</v>
      </c>
      <c r="D66" s="5" t="s">
        <v>2911</v>
      </c>
      <c r="E66" s="5" t="s">
        <v>2912</v>
      </c>
      <c r="F66" s="5" t="s">
        <v>2913</v>
      </c>
      <c r="G66" s="5" t="s">
        <v>2693</v>
      </c>
      <c r="J66" s="5" t="s">
        <v>3330</v>
      </c>
    </row>
    <row r="67" spans="1:10" ht="11.25">
      <c r="A67" s="5">
        <v>66</v>
      </c>
      <c r="B67" s="5" t="s">
        <v>2681</v>
      </c>
      <c r="C67" s="5" t="s">
        <v>90</v>
      </c>
      <c r="D67" s="5" t="s">
        <v>2914</v>
      </c>
      <c r="E67" s="5" t="s">
        <v>2915</v>
      </c>
      <c r="F67" s="5" t="s">
        <v>2916</v>
      </c>
      <c r="G67" s="5" t="s">
        <v>2917</v>
      </c>
      <c r="J67" s="5" t="s">
        <v>3330</v>
      </c>
    </row>
    <row r="68" spans="1:10" ht="11.25">
      <c r="A68" s="5">
        <v>67</v>
      </c>
      <c r="B68" s="5" t="s">
        <v>2681</v>
      </c>
      <c r="C68" s="5" t="s">
        <v>90</v>
      </c>
      <c r="D68" s="5" t="s">
        <v>2918</v>
      </c>
      <c r="E68" s="5" t="s">
        <v>2919</v>
      </c>
      <c r="F68" s="5" t="s">
        <v>2920</v>
      </c>
      <c r="G68" s="5" t="s">
        <v>2921</v>
      </c>
      <c r="J68" s="5" t="s">
        <v>3330</v>
      </c>
    </row>
    <row r="69" spans="1:10" ht="11.25">
      <c r="A69" s="5">
        <v>68</v>
      </c>
      <c r="B69" s="5" t="s">
        <v>2681</v>
      </c>
      <c r="C69" s="5" t="s">
        <v>90</v>
      </c>
      <c r="D69" s="5" t="s">
        <v>2922</v>
      </c>
      <c r="E69" s="5" t="s">
        <v>2923</v>
      </c>
      <c r="F69" s="5" t="s">
        <v>2924</v>
      </c>
      <c r="G69" s="5" t="s">
        <v>2925</v>
      </c>
      <c r="J69" s="5" t="s">
        <v>3330</v>
      </c>
    </row>
    <row r="70" spans="1:10" ht="11.25">
      <c r="A70" s="5">
        <v>69</v>
      </c>
      <c r="B70" s="5" t="s">
        <v>2681</v>
      </c>
      <c r="C70" s="5" t="s">
        <v>90</v>
      </c>
      <c r="D70" s="5" t="s">
        <v>2926</v>
      </c>
      <c r="E70" s="5" t="s">
        <v>2927</v>
      </c>
      <c r="F70" s="5" t="s">
        <v>2814</v>
      </c>
      <c r="G70" s="5" t="s">
        <v>2928</v>
      </c>
      <c r="J70" s="5" t="s">
        <v>3330</v>
      </c>
    </row>
    <row r="71" spans="1:10" ht="11.25">
      <c r="A71" s="5">
        <v>70</v>
      </c>
      <c r="B71" s="5" t="s">
        <v>2681</v>
      </c>
      <c r="C71" s="5" t="s">
        <v>90</v>
      </c>
      <c r="D71" s="5" t="s">
        <v>2929</v>
      </c>
      <c r="E71" s="5" t="s">
        <v>2930</v>
      </c>
      <c r="F71" s="5" t="s">
        <v>2876</v>
      </c>
      <c r="G71" s="5" t="s">
        <v>2931</v>
      </c>
      <c r="J71" s="5" t="s">
        <v>3330</v>
      </c>
    </row>
    <row r="72" spans="1:10" ht="11.25">
      <c r="A72" s="5">
        <v>71</v>
      </c>
      <c r="B72" s="5" t="s">
        <v>2681</v>
      </c>
      <c r="C72" s="5" t="s">
        <v>90</v>
      </c>
      <c r="D72" s="5" t="s">
        <v>2932</v>
      </c>
      <c r="E72" s="5" t="s">
        <v>2933</v>
      </c>
      <c r="F72" s="5" t="s">
        <v>2934</v>
      </c>
      <c r="G72" s="5" t="s">
        <v>2729</v>
      </c>
      <c r="J72" s="5" t="s">
        <v>3330</v>
      </c>
    </row>
    <row r="73" spans="1:10" ht="11.25">
      <c r="A73" s="5">
        <v>72</v>
      </c>
      <c r="B73" s="5" t="s">
        <v>2681</v>
      </c>
      <c r="C73" s="5" t="s">
        <v>90</v>
      </c>
      <c r="D73" s="5" t="s">
        <v>2935</v>
      </c>
      <c r="E73" s="5" t="s">
        <v>2936</v>
      </c>
      <c r="F73" s="5" t="s">
        <v>2937</v>
      </c>
      <c r="G73" s="5" t="s">
        <v>2852</v>
      </c>
      <c r="J73" s="5" t="s">
        <v>3330</v>
      </c>
    </row>
    <row r="74" spans="1:10" ht="11.25">
      <c r="A74" s="5">
        <v>73</v>
      </c>
      <c r="B74" s="5" t="s">
        <v>2681</v>
      </c>
      <c r="C74" s="5" t="s">
        <v>90</v>
      </c>
      <c r="D74" s="5" t="s">
        <v>2938</v>
      </c>
      <c r="E74" s="5" t="s">
        <v>2939</v>
      </c>
      <c r="F74" s="5" t="s">
        <v>2940</v>
      </c>
      <c r="G74" s="5" t="s">
        <v>2733</v>
      </c>
      <c r="J74" s="5" t="s">
        <v>3330</v>
      </c>
    </row>
    <row r="75" spans="1:10" ht="11.25">
      <c r="A75" s="5">
        <v>74</v>
      </c>
      <c r="B75" s="5" t="s">
        <v>2681</v>
      </c>
      <c r="C75" s="5" t="s">
        <v>90</v>
      </c>
      <c r="D75" s="5" t="s">
        <v>2941</v>
      </c>
      <c r="E75" s="5" t="s">
        <v>2942</v>
      </c>
      <c r="F75" s="5" t="s">
        <v>2943</v>
      </c>
      <c r="G75" s="5" t="s">
        <v>2737</v>
      </c>
      <c r="J75" s="5" t="s">
        <v>3330</v>
      </c>
    </row>
    <row r="76" spans="1:10" ht="11.25">
      <c r="A76" s="5">
        <v>75</v>
      </c>
      <c r="B76" s="5" t="s">
        <v>2681</v>
      </c>
      <c r="C76" s="5" t="s">
        <v>90</v>
      </c>
      <c r="D76" s="5" t="s">
        <v>2944</v>
      </c>
      <c r="E76" s="5" t="s">
        <v>2945</v>
      </c>
      <c r="F76" s="5" t="s">
        <v>2946</v>
      </c>
      <c r="G76" s="5" t="s">
        <v>2760</v>
      </c>
      <c r="J76" s="5" t="s">
        <v>3330</v>
      </c>
    </row>
    <row r="77" spans="1:10" ht="11.25">
      <c r="A77" s="5">
        <v>76</v>
      </c>
      <c r="B77" s="5" t="s">
        <v>2681</v>
      </c>
      <c r="C77" s="5" t="s">
        <v>90</v>
      </c>
      <c r="D77" s="5" t="s">
        <v>2947</v>
      </c>
      <c r="E77" s="5" t="s">
        <v>2948</v>
      </c>
      <c r="F77" s="5" t="s">
        <v>2949</v>
      </c>
      <c r="G77" s="5" t="s">
        <v>2950</v>
      </c>
      <c r="J77" s="5" t="s">
        <v>3330</v>
      </c>
    </row>
    <row r="78" spans="1:10" ht="11.25">
      <c r="A78" s="5">
        <v>77</v>
      </c>
      <c r="B78" s="5" t="s">
        <v>2681</v>
      </c>
      <c r="C78" s="5" t="s">
        <v>90</v>
      </c>
      <c r="D78" s="5" t="s">
        <v>2951</v>
      </c>
      <c r="E78" s="5" t="s">
        <v>2952</v>
      </c>
      <c r="F78" s="5" t="s">
        <v>2953</v>
      </c>
      <c r="G78" s="5" t="s">
        <v>2733</v>
      </c>
      <c r="J78" s="5" t="s">
        <v>3330</v>
      </c>
    </row>
    <row r="79" spans="1:10" ht="11.25">
      <c r="A79" s="5">
        <v>78</v>
      </c>
      <c r="B79" s="5" t="s">
        <v>2681</v>
      </c>
      <c r="C79" s="5" t="s">
        <v>90</v>
      </c>
      <c r="D79" s="5" t="s">
        <v>2954</v>
      </c>
      <c r="E79" s="5" t="s">
        <v>2955</v>
      </c>
      <c r="F79" s="5" t="s">
        <v>2956</v>
      </c>
      <c r="G79" s="5" t="s">
        <v>2685</v>
      </c>
      <c r="J79" s="5" t="s">
        <v>3330</v>
      </c>
    </row>
    <row r="80" spans="1:10" ht="11.25">
      <c r="A80" s="5">
        <v>79</v>
      </c>
      <c r="B80" s="5" t="s">
        <v>2681</v>
      </c>
      <c r="C80" s="5" t="s">
        <v>90</v>
      </c>
      <c r="D80" s="5" t="s">
        <v>2957</v>
      </c>
      <c r="E80" s="5" t="s">
        <v>2958</v>
      </c>
      <c r="F80" s="5" t="s">
        <v>2959</v>
      </c>
      <c r="G80" s="5" t="s">
        <v>2860</v>
      </c>
      <c r="J80" s="5" t="s">
        <v>3330</v>
      </c>
    </row>
    <row r="81" spans="1:10" ht="11.25">
      <c r="A81" s="5">
        <v>80</v>
      </c>
      <c r="B81" s="5" t="s">
        <v>2681</v>
      </c>
      <c r="C81" s="5" t="s">
        <v>90</v>
      </c>
      <c r="D81" s="5" t="s">
        <v>2960</v>
      </c>
      <c r="E81" s="5" t="s">
        <v>2961</v>
      </c>
      <c r="F81" s="5" t="s">
        <v>2962</v>
      </c>
      <c r="G81" s="5" t="s">
        <v>2708</v>
      </c>
      <c r="J81" s="5" t="s">
        <v>3330</v>
      </c>
    </row>
    <row r="82" spans="1:10" ht="11.25">
      <c r="A82" s="5">
        <v>81</v>
      </c>
      <c r="B82" s="5" t="s">
        <v>2681</v>
      </c>
      <c r="C82" s="5" t="s">
        <v>90</v>
      </c>
      <c r="D82" s="5" t="s">
        <v>2963</v>
      </c>
      <c r="E82" s="5" t="s">
        <v>2964</v>
      </c>
      <c r="F82" s="5" t="s">
        <v>2965</v>
      </c>
      <c r="G82" s="5" t="s">
        <v>2899</v>
      </c>
      <c r="J82" s="5" t="s">
        <v>3330</v>
      </c>
    </row>
    <row r="83" spans="1:10" ht="11.25">
      <c r="A83" s="5">
        <v>82</v>
      </c>
      <c r="B83" s="5" t="s">
        <v>2681</v>
      </c>
      <c r="C83" s="5" t="s">
        <v>90</v>
      </c>
      <c r="D83" s="5" t="s">
        <v>2966</v>
      </c>
      <c r="E83" s="5" t="s">
        <v>2967</v>
      </c>
      <c r="F83" s="5" t="s">
        <v>2968</v>
      </c>
      <c r="G83" s="5" t="s">
        <v>2860</v>
      </c>
      <c r="J83" s="5" t="s">
        <v>3330</v>
      </c>
    </row>
    <row r="84" spans="1:10" ht="11.25">
      <c r="A84" s="5">
        <v>83</v>
      </c>
      <c r="B84" s="5" t="s">
        <v>2681</v>
      </c>
      <c r="C84" s="5" t="s">
        <v>90</v>
      </c>
      <c r="D84" s="5" t="s">
        <v>2969</v>
      </c>
      <c r="E84" s="5" t="s">
        <v>2970</v>
      </c>
      <c r="F84" s="5" t="s">
        <v>2971</v>
      </c>
      <c r="G84" s="5" t="s">
        <v>2972</v>
      </c>
      <c r="J84" s="5" t="s">
        <v>3330</v>
      </c>
    </row>
    <row r="85" spans="1:10" ht="11.25">
      <c r="A85" s="5">
        <v>84</v>
      </c>
      <c r="B85" s="5" t="s">
        <v>2681</v>
      </c>
      <c r="C85" s="5" t="s">
        <v>90</v>
      </c>
      <c r="D85" s="5" t="s">
        <v>2973</v>
      </c>
      <c r="E85" s="5" t="s">
        <v>2974</v>
      </c>
      <c r="F85" s="5" t="s">
        <v>2975</v>
      </c>
      <c r="G85" s="5" t="s">
        <v>2685</v>
      </c>
      <c r="J85" s="5" t="s">
        <v>3330</v>
      </c>
    </row>
    <row r="86" spans="1:10" ht="11.25">
      <c r="A86" s="5">
        <v>85</v>
      </c>
      <c r="B86" s="5" t="s">
        <v>2681</v>
      </c>
      <c r="C86" s="5" t="s">
        <v>90</v>
      </c>
      <c r="D86" s="5" t="s">
        <v>2976</v>
      </c>
      <c r="E86" s="5" t="s">
        <v>2977</v>
      </c>
      <c r="F86" s="5" t="s">
        <v>2978</v>
      </c>
      <c r="G86" s="5" t="s">
        <v>2979</v>
      </c>
      <c r="J86" s="5" t="s">
        <v>3330</v>
      </c>
    </row>
    <row r="87" spans="1:10" ht="11.25">
      <c r="A87" s="5">
        <v>86</v>
      </c>
      <c r="B87" s="5" t="s">
        <v>2681</v>
      </c>
      <c r="C87" s="5" t="s">
        <v>90</v>
      </c>
      <c r="D87" s="5" t="s">
        <v>2980</v>
      </c>
      <c r="E87" s="5" t="s">
        <v>2981</v>
      </c>
      <c r="F87" s="5" t="s">
        <v>2876</v>
      </c>
      <c r="G87" s="5" t="s">
        <v>2733</v>
      </c>
      <c r="J87" s="5" t="s">
        <v>3330</v>
      </c>
    </row>
    <row r="88" spans="1:10" ht="11.25">
      <c r="A88" s="5">
        <v>87</v>
      </c>
      <c r="B88" s="5" t="s">
        <v>2681</v>
      </c>
      <c r="C88" s="5" t="s">
        <v>90</v>
      </c>
      <c r="D88" s="5" t="s">
        <v>2982</v>
      </c>
      <c r="E88" s="5" t="s">
        <v>2983</v>
      </c>
      <c r="F88" s="5" t="s">
        <v>2984</v>
      </c>
      <c r="G88" s="5" t="s">
        <v>2685</v>
      </c>
      <c r="J88" s="5" t="s">
        <v>3330</v>
      </c>
    </row>
    <row r="89" spans="1:10" ht="11.25">
      <c r="A89" s="5">
        <v>88</v>
      </c>
      <c r="B89" s="5" t="s">
        <v>2681</v>
      </c>
      <c r="C89" s="5" t="s">
        <v>90</v>
      </c>
      <c r="D89" s="5" t="s">
        <v>2985</v>
      </c>
      <c r="E89" s="5" t="s">
        <v>2986</v>
      </c>
      <c r="F89" s="5" t="s">
        <v>2987</v>
      </c>
      <c r="G89" s="5" t="s">
        <v>2733</v>
      </c>
      <c r="H89" s="5" t="s">
        <v>2988</v>
      </c>
      <c r="J89" s="5" t="s">
        <v>3330</v>
      </c>
    </row>
    <row r="90" spans="1:10" ht="11.25">
      <c r="A90" s="5">
        <v>89</v>
      </c>
      <c r="B90" s="5" t="s">
        <v>2681</v>
      </c>
      <c r="C90" s="5" t="s">
        <v>90</v>
      </c>
      <c r="D90" s="5" t="s">
        <v>2989</v>
      </c>
      <c r="E90" s="5" t="s">
        <v>2990</v>
      </c>
      <c r="F90" s="5" t="s">
        <v>2991</v>
      </c>
      <c r="G90" s="5" t="s">
        <v>2992</v>
      </c>
      <c r="J90" s="5" t="s">
        <v>3330</v>
      </c>
    </row>
    <row r="91" spans="1:10" ht="11.25">
      <c r="A91" s="5">
        <v>90</v>
      </c>
      <c r="B91" s="5" t="s">
        <v>2681</v>
      </c>
      <c r="C91" s="5" t="s">
        <v>90</v>
      </c>
      <c r="D91" s="5" t="s">
        <v>2993</v>
      </c>
      <c r="E91" s="5" t="s">
        <v>2994</v>
      </c>
      <c r="F91" s="5" t="s">
        <v>2995</v>
      </c>
      <c r="G91" s="5" t="s">
        <v>2733</v>
      </c>
      <c r="J91" s="5" t="s">
        <v>3330</v>
      </c>
    </row>
    <row r="92" spans="1:10" ht="11.25">
      <c r="A92" s="5">
        <v>91</v>
      </c>
      <c r="B92" s="5" t="s">
        <v>2681</v>
      </c>
      <c r="C92" s="5" t="s">
        <v>90</v>
      </c>
      <c r="D92" s="5" t="s">
        <v>2996</v>
      </c>
      <c r="E92" s="5" t="s">
        <v>2997</v>
      </c>
      <c r="F92" s="5" t="s">
        <v>2998</v>
      </c>
      <c r="G92" s="5" t="s">
        <v>2999</v>
      </c>
      <c r="J92" s="5" t="s">
        <v>3330</v>
      </c>
    </row>
    <row r="93" spans="1:10" ht="11.25">
      <c r="A93" s="5">
        <v>92</v>
      </c>
      <c r="B93" s="5" t="s">
        <v>2681</v>
      </c>
      <c r="C93" s="5" t="s">
        <v>90</v>
      </c>
      <c r="D93" s="5" t="s">
        <v>3000</v>
      </c>
      <c r="E93" s="5" t="s">
        <v>3001</v>
      </c>
      <c r="F93" s="5" t="s">
        <v>3002</v>
      </c>
      <c r="G93" s="5" t="s">
        <v>2804</v>
      </c>
      <c r="J93" s="5" t="s">
        <v>3330</v>
      </c>
    </row>
    <row r="94" spans="1:10" ht="11.25">
      <c r="A94" s="5">
        <v>93</v>
      </c>
      <c r="B94" s="5" t="s">
        <v>2681</v>
      </c>
      <c r="C94" s="5" t="s">
        <v>90</v>
      </c>
      <c r="D94" s="5" t="s">
        <v>3003</v>
      </c>
      <c r="E94" s="5" t="s">
        <v>3004</v>
      </c>
      <c r="F94" s="5" t="s">
        <v>3005</v>
      </c>
      <c r="G94" s="5" t="s">
        <v>2729</v>
      </c>
      <c r="J94" s="5" t="s">
        <v>3330</v>
      </c>
    </row>
    <row r="95" spans="1:10" ht="11.25">
      <c r="A95" s="5">
        <v>94</v>
      </c>
      <c r="B95" s="5" t="s">
        <v>2681</v>
      </c>
      <c r="C95" s="5" t="s">
        <v>90</v>
      </c>
      <c r="D95" s="5" t="s">
        <v>3006</v>
      </c>
      <c r="E95" s="5" t="s">
        <v>3007</v>
      </c>
      <c r="F95" s="5" t="s">
        <v>3008</v>
      </c>
      <c r="G95" s="5" t="s">
        <v>2689</v>
      </c>
      <c r="J95" s="5" t="s">
        <v>3330</v>
      </c>
    </row>
    <row r="96" spans="1:10" ht="11.25">
      <c r="A96" s="5">
        <v>95</v>
      </c>
      <c r="B96" s="5" t="s">
        <v>2681</v>
      </c>
      <c r="C96" s="5" t="s">
        <v>90</v>
      </c>
      <c r="D96" s="5" t="s">
        <v>3009</v>
      </c>
      <c r="E96" s="5" t="s">
        <v>3010</v>
      </c>
      <c r="F96" s="5" t="s">
        <v>3011</v>
      </c>
      <c r="G96" s="5" t="s">
        <v>2712</v>
      </c>
      <c r="J96" s="5" t="s">
        <v>3330</v>
      </c>
    </row>
    <row r="97" spans="1:10" ht="11.25">
      <c r="A97" s="5">
        <v>96</v>
      </c>
      <c r="B97" s="5" t="s">
        <v>2681</v>
      </c>
      <c r="C97" s="5" t="s">
        <v>90</v>
      </c>
      <c r="D97" s="5" t="s">
        <v>3012</v>
      </c>
      <c r="E97" s="5" t="s">
        <v>3013</v>
      </c>
      <c r="F97" s="5" t="s">
        <v>3014</v>
      </c>
      <c r="G97" s="5" t="s">
        <v>3015</v>
      </c>
      <c r="J97" s="5" t="s">
        <v>3330</v>
      </c>
    </row>
    <row r="98" spans="1:10" ht="11.25">
      <c r="A98" s="5">
        <v>97</v>
      </c>
      <c r="B98" s="5" t="s">
        <v>2681</v>
      </c>
      <c r="C98" s="5" t="s">
        <v>90</v>
      </c>
      <c r="D98" s="5" t="s">
        <v>3016</v>
      </c>
      <c r="E98" s="5" t="s">
        <v>3017</v>
      </c>
      <c r="F98" s="5" t="s">
        <v>3018</v>
      </c>
      <c r="G98" s="5" t="s">
        <v>2685</v>
      </c>
      <c r="H98" s="5" t="s">
        <v>3019</v>
      </c>
      <c r="J98" s="5" t="s">
        <v>3330</v>
      </c>
    </row>
    <row r="99" spans="1:10" ht="11.25">
      <c r="A99" s="5">
        <v>98</v>
      </c>
      <c r="B99" s="5" t="s">
        <v>2681</v>
      </c>
      <c r="C99" s="5" t="s">
        <v>90</v>
      </c>
      <c r="D99" s="5" t="s">
        <v>3020</v>
      </c>
      <c r="E99" s="5" t="s">
        <v>3021</v>
      </c>
      <c r="F99" s="5" t="s">
        <v>3022</v>
      </c>
      <c r="G99" s="5" t="s">
        <v>2745</v>
      </c>
      <c r="J99" s="5" t="s">
        <v>3330</v>
      </c>
    </row>
    <row r="100" spans="1:10" ht="11.25">
      <c r="A100" s="5">
        <v>99</v>
      </c>
      <c r="B100" s="5" t="s">
        <v>2681</v>
      </c>
      <c r="C100" s="5" t="s">
        <v>90</v>
      </c>
      <c r="D100" s="5" t="s">
        <v>3023</v>
      </c>
      <c r="E100" s="5" t="s">
        <v>3024</v>
      </c>
      <c r="F100" s="5" t="s">
        <v>3025</v>
      </c>
      <c r="G100" s="5" t="s">
        <v>2689</v>
      </c>
      <c r="J100" s="5" t="s">
        <v>3330</v>
      </c>
    </row>
    <row r="101" spans="1:10" ht="11.25">
      <c r="A101" s="5">
        <v>100</v>
      </c>
      <c r="B101" s="5" t="s">
        <v>2681</v>
      </c>
      <c r="C101" s="5" t="s">
        <v>90</v>
      </c>
      <c r="D101" s="5" t="s">
        <v>3026</v>
      </c>
      <c r="E101" s="5" t="s">
        <v>3027</v>
      </c>
      <c r="F101" s="5" t="s">
        <v>3028</v>
      </c>
      <c r="G101" s="5" t="s">
        <v>2737</v>
      </c>
      <c r="H101" s="5" t="s">
        <v>3029</v>
      </c>
      <c r="J101" s="5" t="s">
        <v>3330</v>
      </c>
    </row>
    <row r="102" spans="1:10" ht="11.25">
      <c r="A102" s="5">
        <v>101</v>
      </c>
      <c r="B102" s="5" t="s">
        <v>2681</v>
      </c>
      <c r="C102" s="5" t="s">
        <v>90</v>
      </c>
      <c r="D102" s="5" t="s">
        <v>3030</v>
      </c>
      <c r="E102" s="5" t="s">
        <v>3031</v>
      </c>
      <c r="F102" s="5" t="s">
        <v>3032</v>
      </c>
      <c r="G102" s="5" t="s">
        <v>2752</v>
      </c>
      <c r="J102" s="5" t="s">
        <v>3330</v>
      </c>
    </row>
    <row r="103" spans="1:10" ht="11.25">
      <c r="A103" s="5">
        <v>102</v>
      </c>
      <c r="B103" s="5" t="s">
        <v>2681</v>
      </c>
      <c r="C103" s="5" t="s">
        <v>90</v>
      </c>
      <c r="D103" s="5" t="s">
        <v>3033</v>
      </c>
      <c r="E103" s="5" t="s">
        <v>3034</v>
      </c>
      <c r="F103" s="5" t="s">
        <v>3035</v>
      </c>
      <c r="G103" s="5" t="s">
        <v>2752</v>
      </c>
      <c r="J103" s="5" t="s">
        <v>3330</v>
      </c>
    </row>
    <row r="104" spans="1:10" ht="11.25">
      <c r="A104" s="5">
        <v>103</v>
      </c>
      <c r="B104" s="5" t="s">
        <v>2681</v>
      </c>
      <c r="C104" s="5" t="s">
        <v>90</v>
      </c>
      <c r="D104" s="5" t="s">
        <v>3036</v>
      </c>
      <c r="E104" s="5" t="s">
        <v>3037</v>
      </c>
      <c r="F104" s="5" t="s">
        <v>3038</v>
      </c>
      <c r="G104" s="5" t="s">
        <v>3039</v>
      </c>
      <c r="J104" s="5" t="s">
        <v>3330</v>
      </c>
    </row>
    <row r="105" spans="1:10" ht="11.25">
      <c r="A105" s="5">
        <v>104</v>
      </c>
      <c r="B105" s="5" t="s">
        <v>2681</v>
      </c>
      <c r="C105" s="5" t="s">
        <v>90</v>
      </c>
      <c r="D105" s="5" t="s">
        <v>3040</v>
      </c>
      <c r="E105" s="5" t="s">
        <v>3041</v>
      </c>
      <c r="F105" s="5" t="s">
        <v>3042</v>
      </c>
      <c r="G105" s="5" t="s">
        <v>3043</v>
      </c>
      <c r="J105" s="5" t="s">
        <v>3330</v>
      </c>
    </row>
    <row r="106" spans="1:10" ht="11.25">
      <c r="A106" s="5">
        <v>105</v>
      </c>
      <c r="B106" s="5" t="s">
        <v>2681</v>
      </c>
      <c r="C106" s="5" t="s">
        <v>90</v>
      </c>
      <c r="D106" s="5" t="s">
        <v>3044</v>
      </c>
      <c r="E106" s="5" t="s">
        <v>3041</v>
      </c>
      <c r="F106" s="5" t="s">
        <v>3045</v>
      </c>
      <c r="G106" s="5" t="s">
        <v>3015</v>
      </c>
      <c r="J106" s="5" t="s">
        <v>3330</v>
      </c>
    </row>
    <row r="107" spans="1:10" ht="11.25">
      <c r="A107" s="5">
        <v>106</v>
      </c>
      <c r="B107" s="5" t="s">
        <v>2681</v>
      </c>
      <c r="C107" s="5" t="s">
        <v>90</v>
      </c>
      <c r="D107" s="5" t="s">
        <v>3046</v>
      </c>
      <c r="E107" s="5" t="s">
        <v>3047</v>
      </c>
      <c r="F107" s="5" t="s">
        <v>3048</v>
      </c>
      <c r="G107" s="5" t="s">
        <v>3049</v>
      </c>
      <c r="J107" s="5" t="s">
        <v>3330</v>
      </c>
    </row>
    <row r="108" spans="1:10" ht="11.25">
      <c r="A108" s="5">
        <v>107</v>
      </c>
      <c r="B108" s="5" t="s">
        <v>2681</v>
      </c>
      <c r="C108" s="5" t="s">
        <v>90</v>
      </c>
      <c r="D108" s="5" t="s">
        <v>3050</v>
      </c>
      <c r="E108" s="5" t="s">
        <v>3051</v>
      </c>
      <c r="F108" s="5" t="s">
        <v>3052</v>
      </c>
      <c r="G108" s="5" t="s">
        <v>2733</v>
      </c>
      <c r="J108" s="5" t="s">
        <v>3330</v>
      </c>
    </row>
    <row r="109" spans="1:10" ht="11.25">
      <c r="A109" s="5">
        <v>108</v>
      </c>
      <c r="B109" s="5" t="s">
        <v>2681</v>
      </c>
      <c r="C109" s="5" t="s">
        <v>90</v>
      </c>
      <c r="D109" s="5" t="s">
        <v>3053</v>
      </c>
      <c r="E109" s="5" t="s">
        <v>3054</v>
      </c>
      <c r="F109" s="5" t="s">
        <v>3055</v>
      </c>
      <c r="G109" s="5" t="s">
        <v>2733</v>
      </c>
      <c r="J109" s="5" t="s">
        <v>3330</v>
      </c>
    </row>
    <row r="110" spans="1:10" ht="11.25">
      <c r="A110" s="5">
        <v>109</v>
      </c>
      <c r="B110" s="5" t="s">
        <v>2681</v>
      </c>
      <c r="C110" s="5" t="s">
        <v>90</v>
      </c>
      <c r="D110" s="5" t="s">
        <v>3056</v>
      </c>
      <c r="E110" s="5" t="s">
        <v>3057</v>
      </c>
      <c r="F110" s="5" t="s">
        <v>3058</v>
      </c>
      <c r="G110" s="5" t="s">
        <v>2760</v>
      </c>
      <c r="J110" s="5" t="s">
        <v>3330</v>
      </c>
    </row>
    <row r="111" spans="1:10" ht="11.25">
      <c r="A111" s="5">
        <v>110</v>
      </c>
      <c r="B111" s="5" t="s">
        <v>2681</v>
      </c>
      <c r="C111" s="5" t="s">
        <v>90</v>
      </c>
      <c r="D111" s="5" t="s">
        <v>3059</v>
      </c>
      <c r="E111" s="5" t="s">
        <v>3060</v>
      </c>
      <c r="F111" s="5" t="s">
        <v>3061</v>
      </c>
      <c r="G111" s="5" t="s">
        <v>2741</v>
      </c>
      <c r="H111" s="5" t="s">
        <v>3062</v>
      </c>
      <c r="J111" s="5" t="s">
        <v>3330</v>
      </c>
    </row>
    <row r="112" spans="1:10" ht="11.25">
      <c r="A112" s="5">
        <v>111</v>
      </c>
      <c r="B112" s="5" t="s">
        <v>2681</v>
      </c>
      <c r="C112" s="5" t="s">
        <v>90</v>
      </c>
      <c r="D112" s="5" t="s">
        <v>3063</v>
      </c>
      <c r="E112" s="5" t="s">
        <v>3064</v>
      </c>
      <c r="F112" s="5" t="s">
        <v>3065</v>
      </c>
      <c r="G112" s="5" t="s">
        <v>2685</v>
      </c>
      <c r="J112" s="5" t="s">
        <v>3330</v>
      </c>
    </row>
    <row r="113" spans="1:10" ht="11.25">
      <c r="A113" s="5">
        <v>112</v>
      </c>
      <c r="B113" s="5" t="s">
        <v>2681</v>
      </c>
      <c r="C113" s="5" t="s">
        <v>90</v>
      </c>
      <c r="D113" s="5" t="s">
        <v>3066</v>
      </c>
      <c r="E113" s="5" t="s">
        <v>3067</v>
      </c>
      <c r="F113" s="5" t="s">
        <v>3068</v>
      </c>
      <c r="G113" s="5" t="s">
        <v>2760</v>
      </c>
      <c r="J113" s="5" t="s">
        <v>3330</v>
      </c>
    </row>
    <row r="114" spans="1:10" ht="11.25">
      <c r="A114" s="5">
        <v>113</v>
      </c>
      <c r="B114" s="5" t="s">
        <v>2681</v>
      </c>
      <c r="C114" s="5" t="s">
        <v>90</v>
      </c>
      <c r="D114" s="5" t="s">
        <v>3069</v>
      </c>
      <c r="E114" s="5" t="s">
        <v>3070</v>
      </c>
      <c r="F114" s="5" t="s">
        <v>3071</v>
      </c>
      <c r="G114" s="5" t="s">
        <v>3072</v>
      </c>
      <c r="H114" s="5" t="s">
        <v>3073</v>
      </c>
      <c r="J114" s="5" t="s">
        <v>3330</v>
      </c>
    </row>
    <row r="115" spans="1:10" ht="11.25">
      <c r="A115" s="5">
        <v>114</v>
      </c>
      <c r="B115" s="5" t="s">
        <v>2681</v>
      </c>
      <c r="C115" s="5" t="s">
        <v>90</v>
      </c>
      <c r="D115" s="5" t="s">
        <v>3074</v>
      </c>
      <c r="E115" s="5" t="s">
        <v>3075</v>
      </c>
      <c r="F115" s="5" t="s">
        <v>3076</v>
      </c>
      <c r="G115" s="5" t="s">
        <v>2685</v>
      </c>
      <c r="J115" s="5" t="s">
        <v>3330</v>
      </c>
    </row>
    <row r="116" spans="1:10" ht="11.25">
      <c r="A116" s="5">
        <v>115</v>
      </c>
      <c r="B116" s="5" t="s">
        <v>2681</v>
      </c>
      <c r="C116" s="5" t="s">
        <v>90</v>
      </c>
      <c r="D116" s="5" t="s">
        <v>3077</v>
      </c>
      <c r="E116" s="5" t="s">
        <v>3078</v>
      </c>
      <c r="F116" s="5" t="s">
        <v>3079</v>
      </c>
      <c r="G116" s="5" t="s">
        <v>3080</v>
      </c>
      <c r="J116" s="5" t="s">
        <v>3330</v>
      </c>
    </row>
    <row r="117" spans="1:10" ht="11.25">
      <c r="A117" s="5">
        <v>116</v>
      </c>
      <c r="B117" s="5" t="s">
        <v>2681</v>
      </c>
      <c r="C117" s="5" t="s">
        <v>90</v>
      </c>
      <c r="D117" s="5" t="s">
        <v>3081</v>
      </c>
      <c r="E117" s="5" t="s">
        <v>3082</v>
      </c>
      <c r="F117" s="5" t="s">
        <v>3083</v>
      </c>
      <c r="G117" s="5" t="s">
        <v>3080</v>
      </c>
      <c r="J117" s="5" t="s">
        <v>3330</v>
      </c>
    </row>
    <row r="118" spans="1:10" ht="11.25">
      <c r="A118" s="5">
        <v>117</v>
      </c>
      <c r="B118" s="5" t="s">
        <v>2681</v>
      </c>
      <c r="C118" s="5" t="s">
        <v>90</v>
      </c>
      <c r="D118" s="5" t="s">
        <v>3084</v>
      </c>
      <c r="E118" s="5" t="s">
        <v>3085</v>
      </c>
      <c r="F118" s="5" t="s">
        <v>3086</v>
      </c>
      <c r="G118" s="5" t="s">
        <v>2907</v>
      </c>
      <c r="J118" s="5" t="s">
        <v>3330</v>
      </c>
    </row>
    <row r="119" spans="1:10" ht="11.25">
      <c r="A119" s="5">
        <v>118</v>
      </c>
      <c r="B119" s="5" t="s">
        <v>2681</v>
      </c>
      <c r="C119" s="5" t="s">
        <v>90</v>
      </c>
      <c r="D119" s="5" t="s">
        <v>3087</v>
      </c>
      <c r="E119" s="5" t="s">
        <v>3088</v>
      </c>
      <c r="F119" s="5" t="s">
        <v>3089</v>
      </c>
      <c r="G119" s="5" t="s">
        <v>2745</v>
      </c>
      <c r="J119" s="5" t="s">
        <v>3330</v>
      </c>
    </row>
    <row r="120" spans="1:10" ht="11.25">
      <c r="A120" s="5">
        <v>119</v>
      </c>
      <c r="B120" s="5" t="s">
        <v>2681</v>
      </c>
      <c r="C120" s="5" t="s">
        <v>90</v>
      </c>
      <c r="D120" s="5" t="s">
        <v>3090</v>
      </c>
      <c r="E120" s="5" t="s">
        <v>3091</v>
      </c>
      <c r="F120" s="5" t="s">
        <v>3092</v>
      </c>
      <c r="G120" s="5" t="s">
        <v>2884</v>
      </c>
      <c r="J120" s="5" t="s">
        <v>3330</v>
      </c>
    </row>
    <row r="121" spans="1:10" ht="11.25">
      <c r="A121" s="5">
        <v>120</v>
      </c>
      <c r="B121" s="5" t="s">
        <v>2681</v>
      </c>
      <c r="C121" s="5" t="s">
        <v>90</v>
      </c>
      <c r="D121" s="5" t="s">
        <v>3093</v>
      </c>
      <c r="E121" s="5" t="s">
        <v>3094</v>
      </c>
      <c r="F121" s="5" t="s">
        <v>3095</v>
      </c>
      <c r="G121" s="5" t="s">
        <v>2733</v>
      </c>
      <c r="J121" s="5" t="s">
        <v>3330</v>
      </c>
    </row>
    <row r="122" spans="1:10" ht="11.25">
      <c r="A122" s="5">
        <v>121</v>
      </c>
      <c r="B122" s="5" t="s">
        <v>2681</v>
      </c>
      <c r="C122" s="5" t="s">
        <v>90</v>
      </c>
      <c r="D122" s="5" t="s">
        <v>3096</v>
      </c>
      <c r="E122" s="5" t="s">
        <v>3097</v>
      </c>
      <c r="F122" s="5" t="s">
        <v>3098</v>
      </c>
      <c r="G122" s="5" t="s">
        <v>3049</v>
      </c>
      <c r="J122" s="5" t="s">
        <v>3330</v>
      </c>
    </row>
    <row r="123" spans="1:10" ht="11.25">
      <c r="A123" s="5">
        <v>122</v>
      </c>
      <c r="B123" s="5" t="s">
        <v>2681</v>
      </c>
      <c r="C123" s="5" t="s">
        <v>90</v>
      </c>
      <c r="D123" s="5" t="s">
        <v>3099</v>
      </c>
      <c r="E123" s="5" t="s">
        <v>3100</v>
      </c>
      <c r="F123" s="5" t="s">
        <v>3101</v>
      </c>
      <c r="G123" s="5" t="s">
        <v>2745</v>
      </c>
      <c r="J123" s="5" t="s">
        <v>3330</v>
      </c>
    </row>
    <row r="124" spans="1:10" ht="11.25">
      <c r="A124" s="5">
        <v>123</v>
      </c>
      <c r="B124" s="5" t="s">
        <v>2681</v>
      </c>
      <c r="C124" s="5" t="s">
        <v>90</v>
      </c>
      <c r="D124" s="5" t="s">
        <v>3102</v>
      </c>
      <c r="E124" s="5" t="s">
        <v>3103</v>
      </c>
      <c r="F124" s="5" t="s">
        <v>3104</v>
      </c>
      <c r="G124" s="5" t="s">
        <v>2737</v>
      </c>
      <c r="J124" s="5" t="s">
        <v>3330</v>
      </c>
    </row>
    <row r="125" spans="1:10" ht="11.25">
      <c r="A125" s="5">
        <v>124</v>
      </c>
      <c r="B125" s="5" t="s">
        <v>2681</v>
      </c>
      <c r="C125" s="5" t="s">
        <v>90</v>
      </c>
      <c r="D125" s="5" t="s">
        <v>3105</v>
      </c>
      <c r="E125" s="5" t="s">
        <v>3106</v>
      </c>
      <c r="F125" s="5" t="s">
        <v>3107</v>
      </c>
      <c r="G125" s="5" t="s">
        <v>2712</v>
      </c>
      <c r="J125" s="5" t="s">
        <v>3330</v>
      </c>
    </row>
    <row r="126" spans="1:10" ht="11.25">
      <c r="A126" s="5">
        <v>125</v>
      </c>
      <c r="B126" s="5" t="s">
        <v>2681</v>
      </c>
      <c r="C126" s="5" t="s">
        <v>90</v>
      </c>
      <c r="D126" s="5" t="s">
        <v>3108</v>
      </c>
      <c r="E126" s="5" t="s">
        <v>3109</v>
      </c>
      <c r="F126" s="5" t="s">
        <v>3110</v>
      </c>
      <c r="G126" s="5" t="s">
        <v>3111</v>
      </c>
      <c r="J126" s="5" t="s">
        <v>3330</v>
      </c>
    </row>
    <row r="127" spans="1:10" ht="11.25">
      <c r="A127" s="5">
        <v>126</v>
      </c>
      <c r="B127" s="5" t="s">
        <v>2681</v>
      </c>
      <c r="C127" s="5" t="s">
        <v>90</v>
      </c>
      <c r="D127" s="5" t="s">
        <v>3112</v>
      </c>
      <c r="E127" s="5" t="s">
        <v>3113</v>
      </c>
      <c r="F127" s="5" t="s">
        <v>3114</v>
      </c>
      <c r="G127" s="5" t="s">
        <v>2760</v>
      </c>
      <c r="J127" s="5" t="s">
        <v>3330</v>
      </c>
    </row>
    <row r="128" spans="1:10" ht="11.25">
      <c r="A128" s="5">
        <v>127</v>
      </c>
      <c r="B128" s="5" t="s">
        <v>2681</v>
      </c>
      <c r="C128" s="5" t="s">
        <v>90</v>
      </c>
      <c r="D128" s="5" t="s">
        <v>3115</v>
      </c>
      <c r="E128" s="5" t="s">
        <v>3116</v>
      </c>
      <c r="F128" s="5" t="s">
        <v>3117</v>
      </c>
      <c r="G128" s="5" t="s">
        <v>2737</v>
      </c>
      <c r="J128" s="5" t="s">
        <v>3330</v>
      </c>
    </row>
    <row r="129" spans="1:10" ht="11.25">
      <c r="A129" s="5">
        <v>128</v>
      </c>
      <c r="B129" s="5" t="s">
        <v>2681</v>
      </c>
      <c r="C129" s="5" t="s">
        <v>90</v>
      </c>
      <c r="D129" s="5" t="s">
        <v>3118</v>
      </c>
      <c r="E129" s="5" t="s">
        <v>3119</v>
      </c>
      <c r="F129" s="5" t="s">
        <v>3120</v>
      </c>
      <c r="G129" s="5" t="s">
        <v>2685</v>
      </c>
      <c r="J129" s="5" t="s">
        <v>3330</v>
      </c>
    </row>
    <row r="130" spans="1:10" ht="11.25">
      <c r="A130" s="5">
        <v>129</v>
      </c>
      <c r="B130" s="5" t="s">
        <v>2681</v>
      </c>
      <c r="C130" s="5" t="s">
        <v>90</v>
      </c>
      <c r="D130" s="5" t="s">
        <v>3121</v>
      </c>
      <c r="E130" s="5" t="s">
        <v>3122</v>
      </c>
      <c r="F130" s="5" t="s">
        <v>3123</v>
      </c>
      <c r="G130" s="5" t="s">
        <v>2760</v>
      </c>
      <c r="J130" s="5" t="s">
        <v>3330</v>
      </c>
    </row>
    <row r="131" spans="1:10" ht="11.25">
      <c r="A131" s="5">
        <v>130</v>
      </c>
      <c r="B131" s="5" t="s">
        <v>2681</v>
      </c>
      <c r="C131" s="5" t="s">
        <v>90</v>
      </c>
      <c r="D131" s="5" t="s">
        <v>3124</v>
      </c>
      <c r="E131" s="5" t="s">
        <v>3125</v>
      </c>
      <c r="F131" s="5" t="s">
        <v>3126</v>
      </c>
      <c r="G131" s="5" t="s">
        <v>2745</v>
      </c>
      <c r="J131" s="5" t="s">
        <v>3330</v>
      </c>
    </row>
    <row r="132" spans="1:10" ht="11.25">
      <c r="A132" s="5">
        <v>131</v>
      </c>
      <c r="B132" s="5" t="s">
        <v>2681</v>
      </c>
      <c r="C132" s="5" t="s">
        <v>90</v>
      </c>
      <c r="D132" s="5" t="s">
        <v>3127</v>
      </c>
      <c r="E132" s="5" t="s">
        <v>3128</v>
      </c>
      <c r="F132" s="5" t="s">
        <v>3129</v>
      </c>
      <c r="G132" s="5" t="s">
        <v>2716</v>
      </c>
      <c r="J132" s="5" t="s">
        <v>3330</v>
      </c>
    </row>
    <row r="133" spans="1:10" ht="11.25">
      <c r="A133" s="5">
        <v>132</v>
      </c>
      <c r="B133" s="5" t="s">
        <v>2681</v>
      </c>
      <c r="C133" s="5" t="s">
        <v>90</v>
      </c>
      <c r="D133" s="5" t="s">
        <v>3130</v>
      </c>
      <c r="E133" s="5" t="s">
        <v>3131</v>
      </c>
      <c r="F133" s="5" t="s">
        <v>3132</v>
      </c>
      <c r="G133" s="5" t="s">
        <v>2685</v>
      </c>
      <c r="J133" s="5" t="s">
        <v>3330</v>
      </c>
    </row>
    <row r="134" spans="1:10" ht="11.25">
      <c r="A134" s="5">
        <v>133</v>
      </c>
      <c r="B134" s="5" t="s">
        <v>2681</v>
      </c>
      <c r="C134" s="5" t="s">
        <v>90</v>
      </c>
      <c r="D134" s="5" t="s">
        <v>3133</v>
      </c>
      <c r="E134" s="5" t="s">
        <v>3134</v>
      </c>
      <c r="F134" s="5" t="s">
        <v>3135</v>
      </c>
      <c r="G134" s="5" t="s">
        <v>3136</v>
      </c>
      <c r="J134" s="5" t="s">
        <v>3330</v>
      </c>
    </row>
    <row r="135" spans="1:10" ht="11.25">
      <c r="A135" s="5">
        <v>134</v>
      </c>
      <c r="B135" s="5" t="s">
        <v>2681</v>
      </c>
      <c r="C135" s="5" t="s">
        <v>90</v>
      </c>
      <c r="D135" s="5" t="s">
        <v>3137</v>
      </c>
      <c r="E135" s="5" t="s">
        <v>3138</v>
      </c>
      <c r="F135" s="5" t="s">
        <v>3139</v>
      </c>
      <c r="G135" s="5" t="s">
        <v>2685</v>
      </c>
      <c r="J135" s="5" t="s">
        <v>3330</v>
      </c>
    </row>
    <row r="136" spans="1:10" ht="11.25">
      <c r="A136" s="5">
        <v>135</v>
      </c>
      <c r="B136" s="5" t="s">
        <v>2681</v>
      </c>
      <c r="C136" s="5" t="s">
        <v>90</v>
      </c>
      <c r="D136" s="5" t="s">
        <v>3140</v>
      </c>
      <c r="E136" s="5" t="s">
        <v>3141</v>
      </c>
      <c r="F136" s="5" t="s">
        <v>3142</v>
      </c>
      <c r="G136" s="5" t="s">
        <v>3143</v>
      </c>
      <c r="J136" s="5" t="s">
        <v>3330</v>
      </c>
    </row>
    <row r="137" spans="1:10" ht="11.25">
      <c r="A137" s="5">
        <v>136</v>
      </c>
      <c r="B137" s="5" t="s">
        <v>2681</v>
      </c>
      <c r="C137" s="5" t="s">
        <v>90</v>
      </c>
      <c r="D137" s="5" t="s">
        <v>3144</v>
      </c>
      <c r="E137" s="5" t="s">
        <v>3145</v>
      </c>
      <c r="F137" s="5" t="s">
        <v>3146</v>
      </c>
      <c r="G137" s="5" t="s">
        <v>2733</v>
      </c>
      <c r="J137" s="5" t="s">
        <v>3330</v>
      </c>
    </row>
    <row r="138" spans="1:10" ht="11.25">
      <c r="A138" s="5">
        <v>137</v>
      </c>
      <c r="B138" s="5" t="s">
        <v>2681</v>
      </c>
      <c r="C138" s="5" t="s">
        <v>90</v>
      </c>
      <c r="D138" s="5" t="s">
        <v>3147</v>
      </c>
      <c r="E138" s="5" t="s">
        <v>3148</v>
      </c>
      <c r="F138" s="5" t="s">
        <v>3149</v>
      </c>
      <c r="G138" s="5" t="s">
        <v>2972</v>
      </c>
      <c r="J138" s="5" t="s">
        <v>3330</v>
      </c>
    </row>
    <row r="139" spans="1:10" ht="11.25">
      <c r="A139" s="5">
        <v>138</v>
      </c>
      <c r="B139" s="5" t="s">
        <v>2681</v>
      </c>
      <c r="C139" s="5" t="s">
        <v>90</v>
      </c>
      <c r="D139" s="5" t="s">
        <v>3150</v>
      </c>
      <c r="E139" s="5" t="s">
        <v>3151</v>
      </c>
      <c r="F139" s="5" t="s">
        <v>3152</v>
      </c>
      <c r="G139" s="5" t="s">
        <v>2689</v>
      </c>
      <c r="J139" s="5" t="s">
        <v>3330</v>
      </c>
    </row>
    <row r="140" spans="1:10" ht="11.25">
      <c r="A140" s="5">
        <v>139</v>
      </c>
      <c r="B140" s="5" t="s">
        <v>2681</v>
      </c>
      <c r="C140" s="5" t="s">
        <v>90</v>
      </c>
      <c r="D140" s="5" t="s">
        <v>3153</v>
      </c>
      <c r="E140" s="5" t="s">
        <v>3154</v>
      </c>
      <c r="F140" s="5" t="s">
        <v>3155</v>
      </c>
      <c r="G140" s="5" t="s">
        <v>2689</v>
      </c>
      <c r="J140" s="5" t="s">
        <v>3330</v>
      </c>
    </row>
    <row r="141" spans="1:10" ht="11.25">
      <c r="A141" s="5">
        <v>140</v>
      </c>
      <c r="B141" s="5" t="s">
        <v>2681</v>
      </c>
      <c r="C141" s="5" t="s">
        <v>90</v>
      </c>
      <c r="D141" s="5" t="s">
        <v>3156</v>
      </c>
      <c r="E141" s="5" t="s">
        <v>3157</v>
      </c>
      <c r="F141" s="5" t="s">
        <v>3158</v>
      </c>
      <c r="G141" s="5" t="s">
        <v>2712</v>
      </c>
      <c r="J141" s="5" t="s">
        <v>3330</v>
      </c>
    </row>
    <row r="142" spans="1:10" ht="11.25">
      <c r="A142" s="5">
        <v>141</v>
      </c>
      <c r="B142" s="5" t="s">
        <v>2681</v>
      </c>
      <c r="C142" s="5" t="s">
        <v>90</v>
      </c>
      <c r="D142" s="5" t="s">
        <v>3159</v>
      </c>
      <c r="E142" s="5" t="s">
        <v>3160</v>
      </c>
      <c r="F142" s="5" t="s">
        <v>3161</v>
      </c>
      <c r="G142" s="5" t="s">
        <v>2729</v>
      </c>
      <c r="J142" s="5" t="s">
        <v>3330</v>
      </c>
    </row>
    <row r="143" spans="1:10" ht="11.25">
      <c r="A143" s="5">
        <v>142</v>
      </c>
      <c r="B143" s="5" t="s">
        <v>2681</v>
      </c>
      <c r="C143" s="5" t="s">
        <v>90</v>
      </c>
      <c r="D143" s="5" t="s">
        <v>3162</v>
      </c>
      <c r="E143" s="5" t="s">
        <v>3163</v>
      </c>
      <c r="F143" s="5" t="s">
        <v>3164</v>
      </c>
      <c r="G143" s="5" t="s">
        <v>3165</v>
      </c>
      <c r="J143" s="5" t="s">
        <v>3330</v>
      </c>
    </row>
    <row r="144" spans="1:10" ht="11.25">
      <c r="A144" s="5">
        <v>143</v>
      </c>
      <c r="B144" s="5" t="s">
        <v>2681</v>
      </c>
      <c r="C144" s="5" t="s">
        <v>90</v>
      </c>
      <c r="D144" s="5" t="s">
        <v>3166</v>
      </c>
      <c r="E144" s="5" t="s">
        <v>3167</v>
      </c>
      <c r="F144" s="5" t="s">
        <v>3168</v>
      </c>
      <c r="G144" s="5" t="s">
        <v>2760</v>
      </c>
      <c r="J144" s="5" t="s">
        <v>3330</v>
      </c>
    </row>
    <row r="145" spans="1:10" ht="11.25">
      <c r="A145" s="5">
        <v>144</v>
      </c>
      <c r="B145" s="5" t="s">
        <v>2681</v>
      </c>
      <c r="C145" s="5" t="s">
        <v>90</v>
      </c>
      <c r="D145" s="5" t="s">
        <v>3169</v>
      </c>
      <c r="E145" s="5" t="s">
        <v>3170</v>
      </c>
      <c r="F145" s="5" t="s">
        <v>3171</v>
      </c>
      <c r="G145" s="5" t="s">
        <v>2716</v>
      </c>
      <c r="J145" s="5" t="s">
        <v>3330</v>
      </c>
    </row>
    <row r="146" spans="1:10" ht="11.25">
      <c r="A146" s="5">
        <v>145</v>
      </c>
      <c r="B146" s="5" t="s">
        <v>2681</v>
      </c>
      <c r="C146" s="5" t="s">
        <v>90</v>
      </c>
      <c r="D146" s="5" t="s">
        <v>3172</v>
      </c>
      <c r="E146" s="5" t="s">
        <v>3173</v>
      </c>
      <c r="F146" s="5" t="s">
        <v>3174</v>
      </c>
      <c r="G146" s="5" t="s">
        <v>3175</v>
      </c>
      <c r="J146" s="5" t="s">
        <v>3330</v>
      </c>
    </row>
    <row r="147" spans="1:10" ht="11.25">
      <c r="A147" s="5">
        <v>146</v>
      </c>
      <c r="B147" s="5" t="s">
        <v>2681</v>
      </c>
      <c r="C147" s="5" t="s">
        <v>90</v>
      </c>
      <c r="D147" s="5" t="s">
        <v>3176</v>
      </c>
      <c r="E147" s="5" t="s">
        <v>3173</v>
      </c>
      <c r="F147" s="5" t="s">
        <v>3177</v>
      </c>
      <c r="G147" s="5" t="s">
        <v>2907</v>
      </c>
      <c r="J147" s="5" t="s">
        <v>3330</v>
      </c>
    </row>
    <row r="148" spans="1:10" ht="11.25">
      <c r="A148" s="5">
        <v>147</v>
      </c>
      <c r="B148" s="5" t="s">
        <v>2681</v>
      </c>
      <c r="C148" s="5" t="s">
        <v>90</v>
      </c>
      <c r="D148" s="5" t="s">
        <v>3178</v>
      </c>
      <c r="E148" s="5" t="s">
        <v>3173</v>
      </c>
      <c r="F148" s="5" t="s">
        <v>3179</v>
      </c>
      <c r="G148" s="5" t="s">
        <v>3180</v>
      </c>
      <c r="J148" s="5" t="s">
        <v>3330</v>
      </c>
    </row>
    <row r="149" spans="1:10" ht="11.25">
      <c r="A149" s="5">
        <v>148</v>
      </c>
      <c r="B149" s="5" t="s">
        <v>2681</v>
      </c>
      <c r="C149" s="5" t="s">
        <v>90</v>
      </c>
      <c r="D149" s="5" t="s">
        <v>3181</v>
      </c>
      <c r="E149" s="5" t="s">
        <v>3173</v>
      </c>
      <c r="F149" s="5" t="s">
        <v>3182</v>
      </c>
      <c r="G149" s="5" t="s">
        <v>2712</v>
      </c>
      <c r="J149" s="5" t="s">
        <v>3330</v>
      </c>
    </row>
    <row r="150" spans="1:10" ht="11.25">
      <c r="A150" s="5">
        <v>149</v>
      </c>
      <c r="B150" s="5" t="s">
        <v>2681</v>
      </c>
      <c r="C150" s="5" t="s">
        <v>90</v>
      </c>
      <c r="D150" s="5" t="s">
        <v>3183</v>
      </c>
      <c r="E150" s="5" t="s">
        <v>3184</v>
      </c>
      <c r="F150" s="5" t="s">
        <v>3185</v>
      </c>
      <c r="G150" s="5" t="s">
        <v>2884</v>
      </c>
      <c r="J150" s="5" t="s">
        <v>3330</v>
      </c>
    </row>
    <row r="151" spans="1:10" ht="11.25">
      <c r="A151" s="5">
        <v>150</v>
      </c>
      <c r="B151" s="5" t="s">
        <v>2681</v>
      </c>
      <c r="C151" s="5" t="s">
        <v>90</v>
      </c>
      <c r="D151" s="5" t="s">
        <v>3186</v>
      </c>
      <c r="E151" s="5" t="s">
        <v>3187</v>
      </c>
      <c r="F151" s="5" t="s">
        <v>3188</v>
      </c>
      <c r="G151" s="5" t="s">
        <v>2760</v>
      </c>
      <c r="J151" s="5" t="s">
        <v>3330</v>
      </c>
    </row>
    <row r="152" spans="1:10" ht="11.25">
      <c r="A152" s="5">
        <v>151</v>
      </c>
      <c r="B152" s="5" t="s">
        <v>2681</v>
      </c>
      <c r="C152" s="5" t="s">
        <v>90</v>
      </c>
      <c r="D152" s="5" t="s">
        <v>3189</v>
      </c>
      <c r="E152" s="5" t="s">
        <v>3190</v>
      </c>
      <c r="F152" s="5" t="s">
        <v>3191</v>
      </c>
      <c r="G152" s="5" t="s">
        <v>2685</v>
      </c>
      <c r="J152" s="5" t="s">
        <v>3330</v>
      </c>
    </row>
    <row r="153" spans="1:10" ht="11.25">
      <c r="A153" s="5">
        <v>152</v>
      </c>
      <c r="B153" s="5" t="s">
        <v>2681</v>
      </c>
      <c r="C153" s="5" t="s">
        <v>90</v>
      </c>
      <c r="D153" s="5" t="s">
        <v>3192</v>
      </c>
      <c r="E153" s="5" t="s">
        <v>3193</v>
      </c>
      <c r="F153" s="5" t="s">
        <v>3194</v>
      </c>
      <c r="G153" s="5" t="s">
        <v>3039</v>
      </c>
      <c r="J153" s="5" t="s">
        <v>3330</v>
      </c>
    </row>
    <row r="154" spans="1:10" ht="11.25">
      <c r="A154" s="5">
        <v>153</v>
      </c>
      <c r="B154" s="5" t="s">
        <v>2681</v>
      </c>
      <c r="C154" s="5" t="s">
        <v>90</v>
      </c>
      <c r="D154" s="5" t="s">
        <v>3195</v>
      </c>
      <c r="E154" s="5" t="s">
        <v>3196</v>
      </c>
      <c r="F154" s="5" t="s">
        <v>3197</v>
      </c>
      <c r="G154" s="5" t="s">
        <v>3080</v>
      </c>
      <c r="J154" s="5" t="s">
        <v>3330</v>
      </c>
    </row>
    <row r="155" spans="1:10" ht="11.25">
      <c r="A155" s="5">
        <v>154</v>
      </c>
      <c r="B155" s="5" t="s">
        <v>2681</v>
      </c>
      <c r="C155" s="5" t="s">
        <v>90</v>
      </c>
      <c r="D155" s="5" t="s">
        <v>3198</v>
      </c>
      <c r="E155" s="5" t="s">
        <v>3199</v>
      </c>
      <c r="F155" s="5" t="s">
        <v>3200</v>
      </c>
      <c r="G155" s="5" t="s">
        <v>3049</v>
      </c>
      <c r="H155" s="5" t="s">
        <v>2988</v>
      </c>
      <c r="J155" s="5" t="s">
        <v>3330</v>
      </c>
    </row>
    <row r="156" spans="1:10" ht="11.25">
      <c r="A156" s="5">
        <v>155</v>
      </c>
      <c r="B156" s="5" t="s">
        <v>2681</v>
      </c>
      <c r="C156" s="5" t="s">
        <v>90</v>
      </c>
      <c r="D156" s="5" t="s">
        <v>3201</v>
      </c>
      <c r="E156" s="5" t="s">
        <v>3202</v>
      </c>
      <c r="F156" s="5" t="s">
        <v>3203</v>
      </c>
      <c r="G156" s="5" t="s">
        <v>2760</v>
      </c>
      <c r="J156" s="5" t="s">
        <v>3330</v>
      </c>
    </row>
    <row r="157" spans="1:10" ht="11.25">
      <c r="A157" s="5">
        <v>156</v>
      </c>
      <c r="B157" s="5" t="s">
        <v>2681</v>
      </c>
      <c r="C157" s="5" t="s">
        <v>90</v>
      </c>
      <c r="D157" s="5" t="s">
        <v>3204</v>
      </c>
      <c r="E157" s="5" t="s">
        <v>3205</v>
      </c>
      <c r="F157" s="5" t="s">
        <v>3206</v>
      </c>
      <c r="G157" s="5" t="s">
        <v>3080</v>
      </c>
      <c r="J157" s="5" t="s">
        <v>3330</v>
      </c>
    </row>
    <row r="158" spans="1:10" ht="11.25">
      <c r="A158" s="5">
        <v>157</v>
      </c>
      <c r="B158" s="5" t="s">
        <v>2681</v>
      </c>
      <c r="C158" s="5" t="s">
        <v>90</v>
      </c>
      <c r="D158" s="5" t="s">
        <v>3207</v>
      </c>
      <c r="E158" s="5" t="s">
        <v>3208</v>
      </c>
      <c r="F158" s="5" t="s">
        <v>3209</v>
      </c>
      <c r="G158" s="5" t="s">
        <v>2712</v>
      </c>
      <c r="J158" s="5" t="s">
        <v>3330</v>
      </c>
    </row>
    <row r="159" spans="1:10" ht="11.25">
      <c r="A159" s="5">
        <v>158</v>
      </c>
      <c r="B159" s="5" t="s">
        <v>2681</v>
      </c>
      <c r="C159" s="5" t="s">
        <v>90</v>
      </c>
      <c r="D159" s="5" t="s">
        <v>3210</v>
      </c>
      <c r="E159" s="5" t="s">
        <v>3211</v>
      </c>
      <c r="F159" s="5" t="s">
        <v>3212</v>
      </c>
      <c r="G159" s="5" t="s">
        <v>2704</v>
      </c>
      <c r="J159" s="5" t="s">
        <v>3330</v>
      </c>
    </row>
    <row r="160" spans="1:10" ht="11.25">
      <c r="A160" s="5">
        <v>159</v>
      </c>
      <c r="B160" s="5" t="s">
        <v>2681</v>
      </c>
      <c r="C160" s="5" t="s">
        <v>90</v>
      </c>
      <c r="D160" s="5" t="s">
        <v>3213</v>
      </c>
      <c r="E160" s="5" t="s">
        <v>3214</v>
      </c>
      <c r="F160" s="5" t="s">
        <v>3215</v>
      </c>
      <c r="G160" s="5" t="s">
        <v>2712</v>
      </c>
      <c r="J160" s="5" t="s">
        <v>3330</v>
      </c>
    </row>
    <row r="161" spans="1:10" ht="11.25">
      <c r="A161" s="5">
        <v>160</v>
      </c>
      <c r="B161" s="5" t="s">
        <v>2681</v>
      </c>
      <c r="C161" s="5" t="s">
        <v>90</v>
      </c>
      <c r="D161" s="5" t="s">
        <v>3216</v>
      </c>
      <c r="E161" s="5" t="s">
        <v>3217</v>
      </c>
      <c r="F161" s="5" t="s">
        <v>3218</v>
      </c>
      <c r="G161" s="5" t="s">
        <v>2884</v>
      </c>
      <c r="J161" s="5" t="s">
        <v>3330</v>
      </c>
    </row>
    <row r="162" spans="1:10" ht="11.25">
      <c r="A162" s="5">
        <v>161</v>
      </c>
      <c r="B162" s="5" t="s">
        <v>2681</v>
      </c>
      <c r="C162" s="5" t="s">
        <v>90</v>
      </c>
      <c r="D162" s="5" t="s">
        <v>3219</v>
      </c>
      <c r="E162" s="5" t="s">
        <v>3220</v>
      </c>
      <c r="F162" s="5" t="s">
        <v>3221</v>
      </c>
      <c r="G162" s="5" t="s">
        <v>2685</v>
      </c>
      <c r="J162" s="5" t="s">
        <v>3330</v>
      </c>
    </row>
    <row r="163" spans="1:10" ht="11.25">
      <c r="A163" s="5">
        <v>162</v>
      </c>
      <c r="B163" s="5" t="s">
        <v>2681</v>
      </c>
      <c r="C163" s="5" t="s">
        <v>90</v>
      </c>
      <c r="D163" s="5" t="s">
        <v>3222</v>
      </c>
      <c r="E163" s="5" t="s">
        <v>3223</v>
      </c>
      <c r="F163" s="5" t="s">
        <v>3224</v>
      </c>
      <c r="G163" s="5" t="s">
        <v>3072</v>
      </c>
      <c r="J163" s="5" t="s">
        <v>3330</v>
      </c>
    </row>
    <row r="164" spans="1:10" ht="11.25">
      <c r="A164" s="5">
        <v>163</v>
      </c>
      <c r="B164" s="5" t="s">
        <v>2681</v>
      </c>
      <c r="C164" s="5" t="s">
        <v>90</v>
      </c>
      <c r="D164" s="5" t="s">
        <v>3225</v>
      </c>
      <c r="E164" s="5" t="s">
        <v>3226</v>
      </c>
      <c r="F164" s="5" t="s">
        <v>3227</v>
      </c>
      <c r="G164" s="5" t="s">
        <v>2760</v>
      </c>
      <c r="J164" s="5" t="s">
        <v>3330</v>
      </c>
    </row>
    <row r="165" spans="1:10" ht="11.25">
      <c r="A165" s="5">
        <v>164</v>
      </c>
      <c r="B165" s="5" t="s">
        <v>2681</v>
      </c>
      <c r="C165" s="5" t="s">
        <v>90</v>
      </c>
      <c r="D165" s="5" t="s">
        <v>3228</v>
      </c>
      <c r="E165" s="5" t="s">
        <v>3229</v>
      </c>
      <c r="F165" s="5" t="s">
        <v>3230</v>
      </c>
      <c r="G165" s="5" t="s">
        <v>2685</v>
      </c>
      <c r="J165" s="5" t="s">
        <v>3330</v>
      </c>
    </row>
    <row r="166" spans="1:10" ht="11.25">
      <c r="A166" s="5">
        <v>165</v>
      </c>
      <c r="B166" s="5" t="s">
        <v>2681</v>
      </c>
      <c r="C166" s="5" t="s">
        <v>90</v>
      </c>
      <c r="D166" s="5" t="s">
        <v>3231</v>
      </c>
      <c r="E166" s="5" t="s">
        <v>3232</v>
      </c>
      <c r="F166" s="5" t="s">
        <v>3233</v>
      </c>
      <c r="G166" s="5" t="s">
        <v>3234</v>
      </c>
      <c r="J166" s="5" t="s">
        <v>3330</v>
      </c>
    </row>
    <row r="167" spans="1:10" ht="11.25">
      <c r="A167" s="5">
        <v>166</v>
      </c>
      <c r="B167" s="5" t="s">
        <v>2681</v>
      </c>
      <c r="C167" s="5" t="s">
        <v>90</v>
      </c>
      <c r="D167" s="5" t="s">
        <v>3235</v>
      </c>
      <c r="E167" s="5" t="s">
        <v>3236</v>
      </c>
      <c r="F167" s="5" t="s">
        <v>3237</v>
      </c>
      <c r="G167" s="5" t="s">
        <v>2712</v>
      </c>
      <c r="J167" s="5" t="s">
        <v>3330</v>
      </c>
    </row>
    <row r="168" spans="1:10" ht="11.25">
      <c r="A168" s="5">
        <v>167</v>
      </c>
      <c r="B168" s="5" t="s">
        <v>2681</v>
      </c>
      <c r="C168" s="5" t="s">
        <v>90</v>
      </c>
      <c r="D168" s="5" t="s">
        <v>3238</v>
      </c>
      <c r="E168" s="5" t="s">
        <v>3239</v>
      </c>
      <c r="F168" s="5" t="s">
        <v>3240</v>
      </c>
      <c r="G168" s="5" t="s">
        <v>2733</v>
      </c>
      <c r="J168" s="5" t="s">
        <v>3330</v>
      </c>
    </row>
    <row r="169" spans="1:10" ht="11.25">
      <c r="A169" s="5">
        <v>168</v>
      </c>
      <c r="B169" s="5" t="s">
        <v>2681</v>
      </c>
      <c r="C169" s="5" t="s">
        <v>90</v>
      </c>
      <c r="D169" s="5" t="s">
        <v>3241</v>
      </c>
      <c r="E169" s="5" t="s">
        <v>3242</v>
      </c>
      <c r="F169" s="5" t="s">
        <v>3243</v>
      </c>
      <c r="G169" s="5" t="s">
        <v>2737</v>
      </c>
      <c r="J169" s="5" t="s">
        <v>3330</v>
      </c>
    </row>
    <row r="170" spans="1:10" ht="11.25">
      <c r="A170" s="5">
        <v>169</v>
      </c>
      <c r="B170" s="5" t="s">
        <v>2681</v>
      </c>
      <c r="C170" s="5" t="s">
        <v>90</v>
      </c>
      <c r="D170" s="5" t="s">
        <v>3244</v>
      </c>
      <c r="E170" s="5" t="s">
        <v>3245</v>
      </c>
      <c r="F170" s="5" t="s">
        <v>3246</v>
      </c>
      <c r="G170" s="5" t="s">
        <v>2741</v>
      </c>
      <c r="J170" s="5" t="s">
        <v>3330</v>
      </c>
    </row>
    <row r="171" spans="1:10" ht="11.25">
      <c r="A171" s="5">
        <v>170</v>
      </c>
      <c r="B171" s="5" t="s">
        <v>2681</v>
      </c>
      <c r="C171" s="5" t="s">
        <v>90</v>
      </c>
      <c r="D171" s="5" t="s">
        <v>3247</v>
      </c>
      <c r="E171" s="5" t="s">
        <v>3248</v>
      </c>
      <c r="F171" s="5" t="s">
        <v>3249</v>
      </c>
      <c r="G171" s="5" t="s">
        <v>2852</v>
      </c>
      <c r="J171" s="5" t="s">
        <v>3330</v>
      </c>
    </row>
    <row r="172" spans="1:10" ht="11.25">
      <c r="A172" s="5">
        <v>171</v>
      </c>
      <c r="B172" s="5" t="s">
        <v>2681</v>
      </c>
      <c r="C172" s="5" t="s">
        <v>90</v>
      </c>
      <c r="D172" s="5" t="s">
        <v>3250</v>
      </c>
      <c r="E172" s="5" t="s">
        <v>3251</v>
      </c>
      <c r="F172" s="5" t="s">
        <v>3252</v>
      </c>
      <c r="G172" s="5" t="s">
        <v>2999</v>
      </c>
      <c r="J172" s="5" t="s">
        <v>3330</v>
      </c>
    </row>
    <row r="173" spans="1:10" ht="11.25">
      <c r="A173" s="5">
        <v>172</v>
      </c>
      <c r="B173" s="5" t="s">
        <v>2681</v>
      </c>
      <c r="C173" s="5" t="s">
        <v>90</v>
      </c>
      <c r="D173" s="5" t="s">
        <v>3253</v>
      </c>
      <c r="E173" s="5" t="s">
        <v>3254</v>
      </c>
      <c r="F173" s="5" t="s">
        <v>3255</v>
      </c>
      <c r="G173" s="5" t="s">
        <v>3175</v>
      </c>
      <c r="J173" s="5" t="s">
        <v>3330</v>
      </c>
    </row>
    <row r="174" spans="1:10" ht="11.25">
      <c r="A174" s="5">
        <v>173</v>
      </c>
      <c r="B174" s="5" t="s">
        <v>2681</v>
      </c>
      <c r="C174" s="5" t="s">
        <v>90</v>
      </c>
      <c r="D174" s="5" t="s">
        <v>3256</v>
      </c>
      <c r="E174" s="5" t="s">
        <v>3257</v>
      </c>
      <c r="F174" s="5" t="s">
        <v>3258</v>
      </c>
      <c r="G174" s="5" t="s">
        <v>3072</v>
      </c>
      <c r="J174" s="5" t="s">
        <v>3330</v>
      </c>
    </row>
    <row r="175" spans="1:10" ht="11.25">
      <c r="A175" s="5">
        <v>174</v>
      </c>
      <c r="B175" s="5" t="s">
        <v>2681</v>
      </c>
      <c r="C175" s="5" t="s">
        <v>90</v>
      </c>
      <c r="D175" s="5" t="s">
        <v>3259</v>
      </c>
      <c r="E175" s="5" t="s">
        <v>3260</v>
      </c>
      <c r="F175" s="5" t="s">
        <v>3261</v>
      </c>
      <c r="G175" s="5" t="s">
        <v>2737</v>
      </c>
      <c r="J175" s="5" t="s">
        <v>3330</v>
      </c>
    </row>
    <row r="176" spans="1:10" ht="11.25">
      <c r="A176" s="5">
        <v>175</v>
      </c>
      <c r="B176" s="5" t="s">
        <v>2681</v>
      </c>
      <c r="C176" s="5" t="s">
        <v>90</v>
      </c>
      <c r="D176" s="5" t="s">
        <v>3262</v>
      </c>
      <c r="E176" s="5" t="s">
        <v>3263</v>
      </c>
      <c r="F176" s="5" t="s">
        <v>3264</v>
      </c>
      <c r="G176" s="5" t="s">
        <v>3265</v>
      </c>
      <c r="J176" s="5" t="s">
        <v>3330</v>
      </c>
    </row>
    <row r="177" spans="1:10" ht="11.25">
      <c r="A177" s="5">
        <v>176</v>
      </c>
      <c r="B177" s="5" t="s">
        <v>2681</v>
      </c>
      <c r="C177" s="5" t="s">
        <v>90</v>
      </c>
      <c r="D177" s="5" t="s">
        <v>3266</v>
      </c>
      <c r="E177" s="5" t="s">
        <v>3267</v>
      </c>
      <c r="F177" s="5" t="s">
        <v>3268</v>
      </c>
      <c r="G177" s="5" t="s">
        <v>2700</v>
      </c>
      <c r="J177" s="5" t="s">
        <v>3330</v>
      </c>
    </row>
    <row r="178" spans="1:10" ht="11.25">
      <c r="A178" s="5">
        <v>177</v>
      </c>
      <c r="B178" s="5" t="s">
        <v>2681</v>
      </c>
      <c r="C178" s="5" t="s">
        <v>90</v>
      </c>
      <c r="D178" s="5" t="s">
        <v>3269</v>
      </c>
      <c r="E178" s="5" t="s">
        <v>3270</v>
      </c>
      <c r="F178" s="5" t="s">
        <v>3271</v>
      </c>
      <c r="G178" s="5" t="s">
        <v>2700</v>
      </c>
      <c r="J178" s="5" t="s">
        <v>3330</v>
      </c>
    </row>
    <row r="179" spans="1:10" ht="11.25">
      <c r="A179" s="5">
        <v>178</v>
      </c>
      <c r="B179" s="5" t="s">
        <v>2681</v>
      </c>
      <c r="C179" s="5" t="s">
        <v>90</v>
      </c>
      <c r="D179" s="5" t="s">
        <v>3272</v>
      </c>
      <c r="E179" s="5" t="s">
        <v>3273</v>
      </c>
      <c r="F179" s="5" t="s">
        <v>2831</v>
      </c>
      <c r="G179" s="5" t="s">
        <v>3274</v>
      </c>
      <c r="J179" s="5" t="s">
        <v>3330</v>
      </c>
    </row>
    <row r="180" spans="1:10" ht="11.25">
      <c r="A180" s="5">
        <v>179</v>
      </c>
      <c r="B180" s="5" t="s">
        <v>2681</v>
      </c>
      <c r="C180" s="5" t="s">
        <v>90</v>
      </c>
      <c r="D180" s="5" t="s">
        <v>3275</v>
      </c>
      <c r="E180" s="5" t="s">
        <v>3276</v>
      </c>
      <c r="F180" s="5" t="s">
        <v>3277</v>
      </c>
      <c r="G180" s="5" t="s">
        <v>2737</v>
      </c>
      <c r="J180" s="5" t="s">
        <v>3330</v>
      </c>
    </row>
    <row r="181" spans="1:10" ht="11.25">
      <c r="A181" s="5">
        <v>180</v>
      </c>
      <c r="B181" s="5" t="s">
        <v>2681</v>
      </c>
      <c r="C181" s="5" t="s">
        <v>90</v>
      </c>
      <c r="D181" s="5" t="s">
        <v>3278</v>
      </c>
      <c r="E181" s="5" t="s">
        <v>3279</v>
      </c>
      <c r="F181" s="5" t="s">
        <v>3280</v>
      </c>
      <c r="G181" s="5" t="s">
        <v>2903</v>
      </c>
      <c r="J181" s="5" t="s">
        <v>3330</v>
      </c>
    </row>
    <row r="182" spans="1:10" ht="11.25">
      <c r="A182" s="5">
        <v>181</v>
      </c>
      <c r="B182" s="5" t="s">
        <v>2681</v>
      </c>
      <c r="C182" s="5" t="s">
        <v>90</v>
      </c>
      <c r="D182" s="5" t="s">
        <v>3281</v>
      </c>
      <c r="E182" s="5" t="s">
        <v>3282</v>
      </c>
      <c r="F182" s="5" t="s">
        <v>3283</v>
      </c>
      <c r="G182" s="5" t="s">
        <v>3284</v>
      </c>
      <c r="J182" s="5" t="s">
        <v>3330</v>
      </c>
    </row>
    <row r="183" spans="1:10" ht="11.25">
      <c r="A183" s="5">
        <v>182</v>
      </c>
      <c r="B183" s="5" t="s">
        <v>2681</v>
      </c>
      <c r="C183" s="5" t="s">
        <v>90</v>
      </c>
      <c r="D183" s="5" t="s">
        <v>3285</v>
      </c>
      <c r="E183" s="5" t="s">
        <v>3286</v>
      </c>
      <c r="F183" s="5" t="s">
        <v>3287</v>
      </c>
      <c r="G183" s="5" t="s">
        <v>3288</v>
      </c>
      <c r="J183" s="5" t="s">
        <v>3330</v>
      </c>
    </row>
    <row r="184" spans="1:10" ht="11.25">
      <c r="A184" s="5">
        <v>183</v>
      </c>
      <c r="B184" s="5" t="s">
        <v>2681</v>
      </c>
      <c r="C184" s="5" t="s">
        <v>90</v>
      </c>
      <c r="D184" s="5" t="s">
        <v>3289</v>
      </c>
      <c r="E184" s="5" t="s">
        <v>3290</v>
      </c>
      <c r="F184" s="5" t="s">
        <v>3291</v>
      </c>
      <c r="G184" s="5" t="s">
        <v>2752</v>
      </c>
      <c r="J184" s="5" t="s">
        <v>3330</v>
      </c>
    </row>
    <row r="185" spans="1:10" ht="11.25">
      <c r="A185" s="5">
        <v>184</v>
      </c>
      <c r="B185" s="5" t="s">
        <v>2681</v>
      </c>
      <c r="C185" s="5" t="s">
        <v>90</v>
      </c>
      <c r="D185" s="5" t="s">
        <v>3292</v>
      </c>
      <c r="E185" s="5" t="s">
        <v>3293</v>
      </c>
      <c r="F185" s="5" t="s">
        <v>3294</v>
      </c>
      <c r="G185" s="5" t="s">
        <v>2685</v>
      </c>
      <c r="J185" s="5" t="s">
        <v>3330</v>
      </c>
    </row>
    <row r="186" spans="1:10" ht="11.25">
      <c r="A186" s="5">
        <v>185</v>
      </c>
      <c r="B186" s="5" t="s">
        <v>2681</v>
      </c>
      <c r="C186" s="5" t="s">
        <v>90</v>
      </c>
      <c r="D186" s="5" t="s">
        <v>3295</v>
      </c>
      <c r="E186" s="5" t="s">
        <v>3296</v>
      </c>
      <c r="F186" s="5" t="s">
        <v>3297</v>
      </c>
      <c r="G186" s="5" t="s">
        <v>2760</v>
      </c>
      <c r="J186" s="5" t="s">
        <v>3330</v>
      </c>
    </row>
    <row r="187" spans="1:10" ht="11.25">
      <c r="A187" s="5">
        <v>186</v>
      </c>
      <c r="B187" s="5" t="s">
        <v>2681</v>
      </c>
      <c r="C187" s="5" t="s">
        <v>90</v>
      </c>
      <c r="D187" s="5" t="s">
        <v>3298</v>
      </c>
      <c r="E187" s="5" t="s">
        <v>3299</v>
      </c>
      <c r="F187" s="5" t="s">
        <v>3300</v>
      </c>
      <c r="G187" s="5" t="s">
        <v>2685</v>
      </c>
      <c r="J187" s="5" t="s">
        <v>3330</v>
      </c>
    </row>
    <row r="188" spans="1:10" ht="11.25">
      <c r="A188" s="5">
        <v>187</v>
      </c>
      <c r="B188" s="5" t="s">
        <v>2681</v>
      </c>
      <c r="C188" s="5" t="s">
        <v>90</v>
      </c>
      <c r="D188" s="5" t="s">
        <v>3301</v>
      </c>
      <c r="E188" s="5" t="s">
        <v>3302</v>
      </c>
      <c r="F188" s="5" t="s">
        <v>3303</v>
      </c>
      <c r="G188" s="5" t="s">
        <v>3304</v>
      </c>
      <c r="J188" s="5" t="s">
        <v>3330</v>
      </c>
    </row>
    <row r="189" spans="1:10" ht="11.25">
      <c r="A189" s="5">
        <v>188</v>
      </c>
      <c r="B189" s="5" t="s">
        <v>2681</v>
      </c>
      <c r="C189" s="5" t="s">
        <v>90</v>
      </c>
      <c r="D189" s="5" t="s">
        <v>3305</v>
      </c>
      <c r="E189" s="5" t="s">
        <v>3306</v>
      </c>
      <c r="F189" s="5" t="s">
        <v>3307</v>
      </c>
      <c r="G189" s="5" t="s">
        <v>2950</v>
      </c>
      <c r="J189" s="5" t="s">
        <v>3330</v>
      </c>
    </row>
    <row r="190" spans="1:10" ht="11.25">
      <c r="A190" s="5">
        <v>189</v>
      </c>
      <c r="B190" s="5" t="s">
        <v>2681</v>
      </c>
      <c r="C190" s="5" t="s">
        <v>90</v>
      </c>
      <c r="D190" s="5" t="s">
        <v>3308</v>
      </c>
      <c r="E190" s="5" t="s">
        <v>3309</v>
      </c>
      <c r="F190" s="5" t="s">
        <v>3310</v>
      </c>
      <c r="G190" s="5" t="s">
        <v>2685</v>
      </c>
      <c r="J190" s="5" t="s">
        <v>3330</v>
      </c>
    </row>
    <row r="191" spans="1:10" ht="11.25">
      <c r="A191" s="5">
        <v>190</v>
      </c>
      <c r="B191" s="5" t="s">
        <v>2681</v>
      </c>
      <c r="C191" s="5" t="s">
        <v>90</v>
      </c>
      <c r="D191" s="5" t="s">
        <v>3311</v>
      </c>
      <c r="E191" s="5" t="s">
        <v>3312</v>
      </c>
      <c r="F191" s="5" t="s">
        <v>3313</v>
      </c>
      <c r="G191" s="5" t="s">
        <v>3314</v>
      </c>
      <c r="J191" s="5" t="s">
        <v>3330</v>
      </c>
    </row>
    <row r="192" spans="1:10" ht="11.25">
      <c r="A192" s="5">
        <v>191</v>
      </c>
      <c r="B192" s="5" t="s">
        <v>2681</v>
      </c>
      <c r="C192" s="5" t="s">
        <v>90</v>
      </c>
      <c r="D192" s="5" t="s">
        <v>3315</v>
      </c>
      <c r="E192" s="5" t="s">
        <v>3316</v>
      </c>
      <c r="F192" s="5" t="s">
        <v>3317</v>
      </c>
      <c r="G192" s="5" t="s">
        <v>2870</v>
      </c>
      <c r="H192" s="5" t="s">
        <v>3318</v>
      </c>
      <c r="J192" s="5" t="s">
        <v>3330</v>
      </c>
    </row>
    <row r="193" spans="1:10" ht="11.25">
      <c r="A193" s="5">
        <v>192</v>
      </c>
      <c r="B193" s="5" t="s">
        <v>2681</v>
      </c>
      <c r="C193" s="5" t="s">
        <v>90</v>
      </c>
      <c r="D193" s="5" t="s">
        <v>3319</v>
      </c>
      <c r="E193" s="5" t="s">
        <v>3320</v>
      </c>
      <c r="F193" s="5" t="s">
        <v>3321</v>
      </c>
      <c r="G193" s="5" t="s">
        <v>3322</v>
      </c>
      <c r="J193" s="5" t="s">
        <v>3330</v>
      </c>
    </row>
    <row r="194" spans="1:10" ht="11.25">
      <c r="A194" s="5">
        <v>193</v>
      </c>
      <c r="B194" s="5" t="s">
        <v>2681</v>
      </c>
      <c r="C194" s="5" t="s">
        <v>90</v>
      </c>
      <c r="D194" s="5" t="s">
        <v>3323</v>
      </c>
      <c r="E194" s="5" t="s">
        <v>3324</v>
      </c>
      <c r="F194" s="5" t="s">
        <v>3303</v>
      </c>
      <c r="G194" s="5" t="s">
        <v>3325</v>
      </c>
      <c r="J194" s="5" t="s">
        <v>3330</v>
      </c>
    </row>
    <row r="195" spans="1:10" ht="11.25">
      <c r="A195" s="5">
        <v>194</v>
      </c>
      <c r="B195" s="5" t="s">
        <v>2681</v>
      </c>
      <c r="C195" s="5" t="s">
        <v>90</v>
      </c>
      <c r="D195" s="5" t="s">
        <v>3326</v>
      </c>
      <c r="E195" s="5" t="s">
        <v>3327</v>
      </c>
      <c r="F195" s="5" t="s">
        <v>3328</v>
      </c>
      <c r="G195" s="5" t="s">
        <v>3329</v>
      </c>
      <c r="J195" s="5" t="s">
        <v>3330</v>
      </c>
    </row>
  </sheetData>
  <sheetProtection formatColumns="0" formatRows="0"/>
  <pageMargins left="0.75" right="0.75" top="1" bottom="1" header="0.5" footer="0.5"/>
  <pageSetup orientation="portrait"/>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5ac70fa-b42a-4f2a-b91e-52d7e3b50dde}">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c94f1cf-5e63-4823-8637-cab9a8acb6e2}">
  <sheetPr codeName="List02">
    <tabColor rgb="FFCCCCFF"/>
  </sheetPr>
  <dimension ref="A1:X40"/>
  <sheetViews>
    <sheetView showGridLines="0" workbookViewId="0" topLeftCell="C4">
      <selection pane="topLeft" activeCell="N21" sqref="N21:N23"/>
    </sheetView>
  </sheetViews>
  <sheetFormatPr defaultColWidth="9.14285714285714" defaultRowHeight="11.25"/>
  <cols>
    <col min="1" max="2" width="3.71428571428571" style="210" hidden="1" customWidth="1"/>
    <col min="3" max="3" width="3.71428571428571" style="102" customWidth="1"/>
    <col min="4" max="4" width="6.14285714285714" style="102" customWidth="1"/>
    <col min="5" max="5" width="50.7142857142857" style="102" customWidth="1"/>
    <col min="6" max="6" width="33.8571428571429" style="102" customWidth="1"/>
    <col min="7" max="7" width="8.57142857142857" style="102" customWidth="1"/>
    <col min="8" max="8" width="3.71428571428571" style="102" customWidth="1"/>
    <col min="9" max="9" width="5.42857142857143" style="102" customWidth="1"/>
    <col min="10" max="10" width="47.8571428571429" style="102" customWidth="1"/>
    <col min="11" max="12" width="3.71428571428571" style="102" customWidth="1"/>
    <col min="13" max="13" width="5.71428571428571" style="102" customWidth="1"/>
    <col min="14" max="14" width="28.1428571428571" style="102" customWidth="1"/>
    <col min="15" max="16" width="3.71428571428571" style="102" customWidth="1"/>
    <col min="17" max="17" width="5.71428571428571" style="102" customWidth="1"/>
    <col min="18" max="18" width="34.4285714285714" style="102" customWidth="1"/>
    <col min="19" max="20" width="3.71428571428571" style="534" customWidth="1"/>
    <col min="21" max="21" width="5.71428571428571" style="534" customWidth="1"/>
    <col min="22" max="22" width="34.4285714285714" style="534" customWidth="1"/>
    <col min="23" max="23" width="30.7142857142857" style="102" customWidth="1"/>
    <col min="24" max="24" width="3.71428571428571" style="102" customWidth="1"/>
    <col min="25" max="16384" width="9.14285714285714" style="102"/>
  </cols>
  <sheetData>
    <row r="1" spans="1:1" ht="11.25" customHeight="1" hidden="1">
      <c r="A1" s="216"/>
    </row>
    <row r="2" ht="11.25" customHeight="1" hidden="1"/>
    <row r="3" ht="11.25" customHeight="1" hidden="1"/>
    <row r="4" ht="3" customHeight="1"/>
    <row r="5" spans="1:23" s="120" customFormat="1" ht="29.1" customHeight="1">
      <c r="A5" s="211"/>
      <c r="B5" s="211"/>
      <c r="D5" s="1154" t="s">
        <v>714</v>
      </c>
      <c r="E5" s="1155"/>
      <c r="F5" s="1155"/>
      <c r="G5" s="1155"/>
      <c r="H5" s="1155"/>
      <c r="I5" s="1155"/>
      <c r="J5" s="1156"/>
      <c r="K5" s="437"/>
      <c r="L5" s="176"/>
      <c r="M5" s="176"/>
      <c r="N5" s="176"/>
      <c r="O5" s="176"/>
      <c r="P5" s="176"/>
      <c r="Q5" s="176"/>
      <c r="R5" s="176"/>
      <c r="S5" s="568"/>
      <c r="T5" s="568"/>
      <c r="U5" s="568"/>
      <c r="V5" s="568"/>
      <c r="W5" s="176"/>
    </row>
    <row r="6" spans="1:22" s="469" customFormat="1" ht="3" customHeight="1">
      <c r="A6" s="312"/>
      <c r="B6" s="312"/>
      <c r="D6" s="1171"/>
      <c r="E6" s="1172"/>
      <c r="F6" s="1172"/>
      <c r="G6" s="1172"/>
      <c r="H6" s="1172"/>
      <c r="I6" s="1172"/>
      <c r="J6" s="1173"/>
      <c r="S6" s="646"/>
      <c r="T6" s="646"/>
      <c r="U6" s="646"/>
      <c r="V6" s="646"/>
    </row>
    <row r="7" spans="1:22" s="469" customFormat="1" ht="5.25" customHeight="1" hidden="1">
      <c r="A7" s="312"/>
      <c r="B7" s="312"/>
      <c r="E7" s="1174"/>
      <c r="F7" s="1174"/>
      <c r="G7" s="1170"/>
      <c r="H7" s="1170"/>
      <c r="I7" s="1170"/>
      <c r="J7" s="1170"/>
      <c r="S7" s="646"/>
      <c r="T7" s="646"/>
      <c r="U7" s="646"/>
      <c r="V7" s="646"/>
    </row>
    <row r="8" spans="1:22" s="469" customFormat="1" ht="5.25" customHeight="1" hidden="1">
      <c r="A8" s="312"/>
      <c r="B8" s="312"/>
      <c r="E8" s="1174"/>
      <c r="F8" s="1174"/>
      <c r="G8" s="1170"/>
      <c r="H8" s="1170"/>
      <c r="I8" s="1170"/>
      <c r="J8" s="1170"/>
      <c r="S8" s="646"/>
      <c r="T8" s="646"/>
      <c r="U8" s="646"/>
      <c r="V8" s="646"/>
    </row>
    <row r="9" spans="1:22" s="469" customFormat="1" ht="5.25" customHeight="1" hidden="1">
      <c r="A9" s="312"/>
      <c r="B9" s="312"/>
      <c r="E9" s="1174"/>
      <c r="F9" s="1174"/>
      <c r="G9" s="1170"/>
      <c r="H9" s="1170"/>
      <c r="I9" s="1170"/>
      <c r="J9" s="1170"/>
      <c r="S9" s="646"/>
      <c r="T9" s="646"/>
      <c r="U9" s="646"/>
      <c r="V9" s="646"/>
    </row>
    <row r="10" spans="1:10" s="646" customFormat="1" ht="5.25" hidden="1">
      <c r="A10" s="312"/>
      <c r="B10" s="312"/>
      <c r="E10" s="1175"/>
      <c r="F10" s="1175"/>
      <c r="G10" s="841"/>
      <c r="H10" s="465"/>
      <c r="I10" s="794"/>
      <c r="J10" s="794"/>
    </row>
    <row r="11" spans="1:22" s="159" customFormat="1" ht="18.75" customHeight="1" hidden="1">
      <c r="A11" s="312"/>
      <c r="B11" s="312"/>
      <c r="D11" s="152"/>
      <c r="E11" s="1176" t="s">
        <v>721</v>
      </c>
      <c r="F11" s="1176"/>
      <c r="G11" s="1123" t="s">
        <v>85</v>
      </c>
      <c r="H11" s="467"/>
      <c r="I11" s="166"/>
      <c r="J11" s="152"/>
      <c r="K11" s="153"/>
      <c r="L11" s="152"/>
      <c r="M11" s="152"/>
      <c r="N11" s="153"/>
      <c r="O11" s="153"/>
      <c r="P11" s="152"/>
      <c r="Q11" s="152"/>
      <c r="R11" s="153"/>
      <c r="S11" s="554"/>
      <c r="T11" s="553"/>
      <c r="U11" s="553"/>
      <c r="V11" s="554"/>
    </row>
    <row r="12" spans="1:22" s="469" customFormat="1" ht="18.75" hidden="1">
      <c r="A12" s="312"/>
      <c r="B12" s="312"/>
      <c r="E12" s="1176" t="s">
        <v>722</v>
      </c>
      <c r="F12" s="1176"/>
      <c r="G12" s="1123" t="s">
        <v>85</v>
      </c>
      <c r="H12" s="467"/>
      <c r="I12" s="465"/>
      <c r="J12" s="468"/>
      <c r="K12" s="464"/>
      <c r="L12" s="464"/>
      <c r="M12" s="464"/>
      <c r="N12" s="463"/>
      <c r="O12" s="464"/>
      <c r="P12" s="464"/>
      <c r="Q12" s="464"/>
      <c r="R12" s="463"/>
      <c r="S12" s="645"/>
      <c r="T12" s="645"/>
      <c r="U12" s="645"/>
      <c r="V12" s="644"/>
    </row>
    <row r="13" spans="1:22" s="469" customFormat="1" ht="5.25" customHeight="1" hidden="1">
      <c r="A13" s="312"/>
      <c r="B13" s="312"/>
      <c r="E13" s="1169"/>
      <c r="F13" s="1169"/>
      <c r="G13" s="466"/>
      <c r="H13" s="465"/>
      <c r="I13" s="464"/>
      <c r="J13" s="464"/>
      <c r="K13" s="464"/>
      <c r="L13" s="464"/>
      <c r="M13" s="464"/>
      <c r="N13" s="463"/>
      <c r="O13" s="464"/>
      <c r="P13" s="464"/>
      <c r="Q13" s="464"/>
      <c r="R13" s="463"/>
      <c r="S13" s="645"/>
      <c r="T13" s="645"/>
      <c r="U13" s="645"/>
      <c r="V13" s="644"/>
    </row>
    <row r="14" spans="1:22" s="469" customFormat="1" ht="5.25" customHeight="1" hidden="1">
      <c r="A14" s="312"/>
      <c r="B14" s="312"/>
      <c r="S14" s="646"/>
      <c r="T14" s="646"/>
      <c r="U14" s="646"/>
      <c r="V14" s="646"/>
    </row>
    <row r="15" spans="1:22" s="462" customFormat="1" ht="5.25" customHeight="1" hidden="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4:23" ht="27" customHeight="1">
      <c r="D17" s="1168" t="s">
        <v>92</v>
      </c>
      <c r="E17" s="1168" t="s">
        <v>297</v>
      </c>
      <c r="F17" s="1168" t="s">
        <v>80</v>
      </c>
      <c r="G17" s="1168" t="s">
        <v>439</v>
      </c>
      <c r="H17" s="1168" t="s">
        <v>92</v>
      </c>
      <c r="I17" s="1168"/>
      <c r="J17" s="1168" t="s">
        <v>20</v>
      </c>
      <c r="K17" s="1180" t="s">
        <v>480</v>
      </c>
      <c r="L17" s="1180"/>
      <c r="M17" s="1180"/>
      <c r="N17" s="1180"/>
      <c r="O17" s="1180" t="s">
        <v>712</v>
      </c>
      <c r="P17" s="1180"/>
      <c r="Q17" s="1180"/>
      <c r="R17" s="1180"/>
      <c r="S17" s="1180" t="s">
        <v>713</v>
      </c>
      <c r="T17" s="1180"/>
      <c r="U17" s="1180"/>
      <c r="V17" s="1180"/>
      <c r="W17" s="1168" t="s">
        <v>244</v>
      </c>
    </row>
    <row r="18" spans="4:23" ht="30.75" customHeight="1">
      <c r="D18" s="1168"/>
      <c r="E18" s="1168"/>
      <c r="F18" s="1168"/>
      <c r="G18" s="1168"/>
      <c r="H18" s="1168"/>
      <c r="I18" s="1168"/>
      <c r="J18" s="1168"/>
      <c r="K18" s="115" t="s">
        <v>300</v>
      </c>
      <c r="L18" s="1168" t="s">
        <v>92</v>
      </c>
      <c r="M18" s="1168"/>
      <c r="N18" s="115" t="s">
        <v>230</v>
      </c>
      <c r="O18" s="115" t="s">
        <v>300</v>
      </c>
      <c r="P18" s="1168" t="s">
        <v>92</v>
      </c>
      <c r="Q18" s="1168"/>
      <c r="R18" s="115" t="s">
        <v>230</v>
      </c>
      <c r="S18" s="541" t="s">
        <v>300</v>
      </c>
      <c r="T18" s="1168" t="s">
        <v>92</v>
      </c>
      <c r="U18" s="1168"/>
      <c r="V18" s="541" t="s">
        <v>400</v>
      </c>
      <c r="W18" s="1168"/>
    </row>
    <row r="19" spans="1:23" s="406" customFormat="1" ht="12" customHeight="1">
      <c r="A19" s="405"/>
      <c r="B19" s="405"/>
      <c r="D19" s="42" t="s">
        <v>93</v>
      </c>
      <c r="E19" s="42" t="s">
        <v>49</v>
      </c>
      <c r="F19" s="42" t="s">
        <v>50</v>
      </c>
      <c r="G19" s="42" t="s">
        <v>51</v>
      </c>
      <c r="H19" s="1177" t="s">
        <v>68</v>
      </c>
      <c r="I19" s="1177"/>
      <c r="J19" s="42" t="s">
        <v>69</v>
      </c>
      <c r="K19" s="42" t="s">
        <v>183</v>
      </c>
      <c r="L19" s="1177" t="s">
        <v>184</v>
      </c>
      <c r="M19" s="1177"/>
      <c r="N19" s="42" t="s">
        <v>208</v>
      </c>
      <c r="O19" s="42" t="s">
        <v>209</v>
      </c>
      <c r="P19" s="1177" t="s">
        <v>210</v>
      </c>
      <c r="Q19" s="1177"/>
      <c r="R19" s="42" t="s">
        <v>211</v>
      </c>
      <c r="S19" s="526" t="s">
        <v>210</v>
      </c>
      <c r="T19" s="1177" t="s">
        <v>211</v>
      </c>
      <c r="U19" s="1177"/>
      <c r="V19" s="526" t="s">
        <v>212</v>
      </c>
      <c r="W19" s="42" t="s">
        <v>213</v>
      </c>
    </row>
    <row r="20" spans="3:24" ht="14.25" customHeight="1" hidden="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3" s="1102" customFormat="1" ht="17.1" customHeight="1">
      <c r="A21" s="749">
        <v>6</v>
      </c>
      <c r="C21" s="310"/>
      <c r="D21" s="1181">
        <v>1</v>
      </c>
      <c r="E21" s="1187" t="s">
        <v>617</v>
      </c>
      <c r="F21" s="1191" t="s">
        <v>2662</v>
      </c>
      <c r="G21" s="1194" t="s">
        <v>85</v>
      </c>
      <c r="H21" s="1181"/>
      <c r="I21" s="1181">
        <v>1</v>
      </c>
      <c r="J21" s="1183" t="s">
        <v>3341</v>
      </c>
      <c r="K21" s="1198" t="s">
        <v>85</v>
      </c>
      <c r="L21" s="1196"/>
      <c r="M21" s="1196" t="s">
        <v>93</v>
      </c>
      <c r="N21" s="1199"/>
      <c r="O21" s="1198" t="s">
        <v>85</v>
      </c>
      <c r="P21" s="1196"/>
      <c r="Q21" s="1196" t="s">
        <v>93</v>
      </c>
      <c r="R21" s="1197"/>
      <c r="S21" s="1198" t="s">
        <v>85</v>
      </c>
      <c r="T21" s="1088"/>
      <c r="U21" s="1088" t="s">
        <v>93</v>
      </c>
      <c r="V21" s="1124"/>
      <c r="W21" s="308"/>
    </row>
    <row r="22" spans="1:23" s="1102" customFormat="1" ht="17.1" customHeight="1">
      <c r="A22" s="749"/>
      <c r="C22" s="748"/>
      <c r="D22" s="1181"/>
      <c r="E22" s="1188"/>
      <c r="F22" s="1192"/>
      <c r="G22" s="1194"/>
      <c r="H22" s="1181"/>
      <c r="I22" s="1181"/>
      <c r="J22" s="1184"/>
      <c r="K22" s="1198"/>
      <c r="L22" s="1196"/>
      <c r="M22" s="1196"/>
      <c r="N22" s="1199"/>
      <c r="O22" s="1198"/>
      <c r="P22" s="1196"/>
      <c r="Q22" s="1196"/>
      <c r="R22" s="1197"/>
      <c r="S22" s="1198"/>
      <c r="T22" s="1090"/>
      <c r="U22" s="745"/>
      <c r="V22" s="746"/>
      <c r="W22" s="747"/>
    </row>
    <row r="23" spans="1:23" s="1102" customFormat="1" ht="17.1" customHeight="1">
      <c r="A23" s="749"/>
      <c r="C23" s="748"/>
      <c r="D23" s="1182"/>
      <c r="E23" s="1189"/>
      <c r="F23" s="1192"/>
      <c r="G23" s="1195"/>
      <c r="H23" s="1182"/>
      <c r="I23" s="1182"/>
      <c r="J23" s="1184"/>
      <c r="K23" s="1195"/>
      <c r="L23" s="1182"/>
      <c r="M23" s="1182"/>
      <c r="N23" s="1197"/>
      <c r="O23" s="1195"/>
      <c r="P23" s="1110"/>
      <c r="Q23" s="745"/>
      <c r="R23" s="746"/>
      <c r="S23" s="742"/>
      <c r="T23" s="742"/>
      <c r="U23" s="742"/>
      <c r="V23" s="742"/>
      <c r="W23" s="747"/>
    </row>
    <row r="24" spans="1:23" s="1102" customFormat="1" ht="15" customHeight="1">
      <c r="A24" s="749"/>
      <c r="C24" s="748"/>
      <c r="D24" s="1182"/>
      <c r="E24" s="1189"/>
      <c r="F24" s="1192"/>
      <c r="G24" s="1195"/>
      <c r="H24" s="1182"/>
      <c r="I24" s="1182"/>
      <c r="J24" s="1185"/>
      <c r="K24" s="1195"/>
      <c r="L24" s="745"/>
      <c r="M24" s="746"/>
      <c r="N24" s="746"/>
      <c r="O24" s="746"/>
      <c r="P24" s="746"/>
      <c r="Q24" s="746"/>
      <c r="R24" s="746"/>
      <c r="S24" s="742"/>
      <c r="T24" s="742"/>
      <c r="U24" s="742"/>
      <c r="V24" s="742"/>
      <c r="W24" s="747"/>
    </row>
    <row r="25" spans="1:23" s="1102" customFormat="1" ht="15" customHeight="1">
      <c r="A25" s="749"/>
      <c r="C25" s="748"/>
      <c r="D25" s="1182"/>
      <c r="E25" s="1190"/>
      <c r="F25" s="1193"/>
      <c r="G25" s="1195"/>
      <c r="H25" s="745"/>
      <c r="I25" s="746"/>
      <c r="J25" s="746"/>
      <c r="K25" s="746"/>
      <c r="L25" s="746"/>
      <c r="M25" s="746"/>
      <c r="N25" s="746"/>
      <c r="O25" s="746"/>
      <c r="P25" s="746"/>
      <c r="Q25" s="746"/>
      <c r="R25" s="746"/>
      <c r="S25" s="742"/>
      <c r="T25" s="742"/>
      <c r="U25" s="742"/>
      <c r="V25" s="742"/>
      <c r="W25" s="747"/>
    </row>
    <row r="26" spans="4:23" ht="17.1" customHeight="1">
      <c r="D26" s="117"/>
      <c r="E26" s="118"/>
      <c r="F26" s="118"/>
      <c r="G26" s="118"/>
      <c r="H26" s="118"/>
      <c r="I26" s="118"/>
      <c r="J26" s="118"/>
      <c r="K26" s="118"/>
      <c r="L26" s="118"/>
      <c r="M26" s="118"/>
      <c r="N26" s="118"/>
      <c r="O26" s="118"/>
      <c r="P26" s="118"/>
      <c r="Q26" s="118"/>
      <c r="R26" s="118"/>
      <c r="S26" s="542"/>
      <c r="T26" s="542"/>
      <c r="U26" s="542"/>
      <c r="V26" s="542"/>
      <c r="W26" s="119"/>
    </row>
    <row r="27" ht="3" customHeight="1"/>
    <row r="28" ht="11.25" customHeight="1" hidden="1"/>
    <row r="29" ht="0.95" customHeight="1"/>
    <row r="30" ht="23.25" customHeight="1"/>
    <row r="31" ht="3" customHeight="1"/>
    <row r="32" spans="5:23" ht="17.1" customHeight="1">
      <c r="E32" s="1186" t="s">
        <v>738</v>
      </c>
      <c r="F32" s="1186"/>
      <c r="G32" s="1186"/>
      <c r="H32" s="1186"/>
      <c r="I32" s="1186"/>
      <c r="J32" s="1186"/>
      <c r="K32" s="1186"/>
      <c r="L32" s="1186"/>
      <c r="M32" s="1186"/>
      <c r="N32" s="1186"/>
      <c r="O32" s="1186"/>
      <c r="P32" s="1186"/>
      <c r="Q32" s="1186"/>
      <c r="R32" s="1186"/>
      <c r="S32" s="1186"/>
      <c r="T32" s="1186"/>
      <c r="U32" s="1186"/>
      <c r="V32" s="1186"/>
      <c r="W32" s="1186"/>
    </row>
    <row r="33" spans="5:23" ht="36.95" customHeight="1">
      <c r="E33" s="1178" t="s">
        <v>740</v>
      </c>
      <c r="F33" s="1179"/>
      <c r="G33" s="1179"/>
      <c r="H33" s="1179"/>
      <c r="I33" s="1179"/>
      <c r="J33" s="1179"/>
      <c r="K33" s="1179"/>
      <c r="L33" s="1179"/>
      <c r="M33" s="1179"/>
      <c r="N33" s="1179"/>
      <c r="O33" s="1179"/>
      <c r="P33" s="1179"/>
      <c r="Q33" s="1179"/>
      <c r="R33" s="1179"/>
      <c r="S33" s="1179"/>
      <c r="T33" s="1179"/>
      <c r="U33" s="1179"/>
      <c r="V33" s="1179"/>
      <c r="W33" s="1179"/>
    </row>
    <row r="34" spans="5:23" ht="17.1" customHeight="1">
      <c r="E34" s="1178" t="s">
        <v>741</v>
      </c>
      <c r="F34" s="1179"/>
      <c r="G34" s="1179"/>
      <c r="H34" s="1179"/>
      <c r="I34" s="1179"/>
      <c r="J34" s="1179"/>
      <c r="K34" s="1179"/>
      <c r="L34" s="1179"/>
      <c r="M34" s="1179"/>
      <c r="N34" s="1179"/>
      <c r="O34" s="1179"/>
      <c r="P34" s="1179"/>
      <c r="Q34" s="1179"/>
      <c r="R34" s="1179"/>
      <c r="S34" s="1179"/>
      <c r="T34" s="1179"/>
      <c r="U34" s="1179"/>
      <c r="V34" s="1179"/>
      <c r="W34" s="1179"/>
    </row>
    <row r="35" spans="5:23" ht="27" customHeight="1">
      <c r="E35" s="1178" t="s">
        <v>742</v>
      </c>
      <c r="F35" s="1179"/>
      <c r="G35" s="1179"/>
      <c r="H35" s="1179"/>
      <c r="I35" s="1179"/>
      <c r="J35" s="1179"/>
      <c r="K35" s="1179"/>
      <c r="L35" s="1179"/>
      <c r="M35" s="1179"/>
      <c r="N35" s="1179"/>
      <c r="O35" s="1179"/>
      <c r="P35" s="1179"/>
      <c r="Q35" s="1179"/>
      <c r="R35" s="1179"/>
      <c r="S35" s="1179"/>
      <c r="T35" s="1179"/>
      <c r="U35" s="1179"/>
      <c r="V35" s="1179"/>
      <c r="W35" s="1179"/>
    </row>
    <row r="36" spans="5:23" ht="17.1" customHeight="1">
      <c r="E36" s="1178" t="s">
        <v>743</v>
      </c>
      <c r="F36" s="1179"/>
      <c r="G36" s="1179"/>
      <c r="H36" s="1179"/>
      <c r="I36" s="1179"/>
      <c r="J36" s="1179"/>
      <c r="K36" s="1179"/>
      <c r="L36" s="1179"/>
      <c r="M36" s="1179"/>
      <c r="N36" s="1179"/>
      <c r="O36" s="1179"/>
      <c r="P36" s="1179"/>
      <c r="Q36" s="1179"/>
      <c r="R36" s="1179"/>
      <c r="S36" s="1179"/>
      <c r="T36" s="1179"/>
      <c r="U36" s="1179"/>
      <c r="V36" s="1179"/>
      <c r="W36" s="1179"/>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6" t="s">
        <v>739</v>
      </c>
      <c r="F38" s="1186"/>
      <c r="G38" s="1186"/>
      <c r="H38" s="1186"/>
      <c r="I38" s="1186"/>
      <c r="J38" s="1186"/>
      <c r="K38" s="1186"/>
      <c r="L38" s="1186"/>
      <c r="M38" s="1186"/>
      <c r="N38" s="1186"/>
      <c r="O38" s="1186"/>
      <c r="P38" s="1186"/>
      <c r="Q38" s="1186"/>
      <c r="R38" s="1186"/>
      <c r="S38" s="1186"/>
      <c r="T38" s="1186"/>
      <c r="U38" s="1186"/>
      <c r="V38" s="1186"/>
      <c r="W38" s="1186"/>
    </row>
    <row r="39" spans="5:23" ht="17.1" customHeight="1">
      <c r="E39" s="1178" t="s">
        <v>744</v>
      </c>
      <c r="F39" s="1179"/>
      <c r="G39" s="1179"/>
      <c r="H39" s="1179"/>
      <c r="I39" s="1179"/>
      <c r="J39" s="1179"/>
      <c r="K39" s="1179"/>
      <c r="L39" s="1179"/>
      <c r="M39" s="1179"/>
      <c r="N39" s="1179"/>
      <c r="O39" s="1179"/>
      <c r="P39" s="1179"/>
      <c r="Q39" s="1179"/>
      <c r="R39" s="1179"/>
      <c r="S39" s="1179"/>
      <c r="T39" s="1179"/>
      <c r="U39" s="1179"/>
      <c r="V39" s="1179"/>
      <c r="W39" s="1179"/>
    </row>
    <row r="40" spans="5:23" ht="17.1" customHeight="1">
      <c r="E40" s="1178" t="s">
        <v>745</v>
      </c>
      <c r="F40" s="1179"/>
      <c r="G40" s="1179"/>
      <c r="H40" s="1179"/>
      <c r="I40" s="1179"/>
      <c r="J40" s="1179"/>
      <c r="K40" s="1179"/>
      <c r="L40" s="1179"/>
      <c r="M40" s="1179"/>
      <c r="N40" s="1179"/>
      <c r="O40" s="1179"/>
      <c r="P40" s="1179"/>
      <c r="Q40" s="1179"/>
      <c r="R40" s="1179"/>
      <c r="S40" s="1179"/>
      <c r="T40" s="1179"/>
      <c r="U40" s="1179"/>
      <c r="V40" s="1179"/>
      <c r="W40" s="1179"/>
    </row>
  </sheetData>
  <sheetProtection password="FA9C" sheet="1" objects="1" scenarios="1" formatColumns="0" formatRows="0"/>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5407dce-0434-4b2f-89e1-46099b64644c}">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4"/>
  </cols>
  <sheetData/>
  <sheetProtection formatColumns="0" formatRows="0"/>
  <pageMargins left="0.75" right="0.75" top="1" bottom="1" header="0.5" footer="0.5"/>
  <pageSetup orientation="portrait"/>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f4ee86f-dac9-46e8-ac7d-716a6fa60db6}">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pageSetup orientation="portrait"/>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7661703-1d77-44cb-83dd-59f963641df8}">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pageSetup orientation="portrait"/>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637e411-0b7e-44f6-b8ba-aa956637a8bd}">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pageSetup orientation="portrait"/>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6888adc-d19a-4d0d-aa8b-205cb3cc7810}">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pageSetup orientation="portrait"/>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78f1803-c0de-429d-a1eb-2b43f37b402d}">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7"/>
  </cols>
  <sheetData>
    <row r="1" spans="1:1" ht="11.25">
      <c r="A1" s="191"/>
    </row>
  </sheetData>
  <sheetProtection/>
  <pageMargins left="0.7" right="0.7" top="0.75" bottom="0.75" header="0.3" footer="0.3"/>
  <pageSetup orientation="portrai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e96a307-0ea5-4b67-9256-4d712d2ad53d}">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3a836c5-19c4-4ae4-bbb5-425a0c8997a4}">
  <sheetPr codeName="TSH_REESTR_MO">
    <tabColor indexed="47"/>
  </sheetPr>
  <dimension ref="A1:D957"/>
  <sheetViews>
    <sheetView showGridLines="0" workbookViewId="0" topLeftCell="A1">
      <selection pane="topLeft" activeCell="A1" sqref="A1"/>
    </sheetView>
  </sheetViews>
  <sheetFormatPr defaultColWidth="9.14285714285714" defaultRowHeight="11.25"/>
  <cols>
    <col min="1" max="1" width="9.14285714285714" style="1061"/>
  </cols>
  <sheetData>
    <row r="1" spans="1:4" ht="11.25">
      <c r="A1" s="1061" t="s">
        <v>2657</v>
      </c>
      <c r="B1" t="s">
        <v>515</v>
      </c>
      <c r="C1" t="s">
        <v>516</v>
      </c>
      <c r="D1" t="s">
        <v>2656</v>
      </c>
    </row>
    <row r="2" spans="1:4" ht="11.25">
      <c r="A2" s="1061">
        <v>1</v>
      </c>
      <c r="B2" t="s">
        <v>778</v>
      </c>
      <c r="C2" t="s">
        <v>778</v>
      </c>
      <c r="D2" t="s">
        <v>779</v>
      </c>
    </row>
    <row r="3" spans="1:4" ht="11.25">
      <c r="A3" s="1061">
        <v>2</v>
      </c>
      <c r="B3" t="s">
        <v>778</v>
      </c>
      <c r="C3" t="s">
        <v>780</v>
      </c>
      <c r="D3" t="s">
        <v>781</v>
      </c>
    </row>
    <row r="4" spans="1:4" ht="11.25">
      <c r="A4" s="1061">
        <v>3</v>
      </c>
      <c r="B4" t="s">
        <v>778</v>
      </c>
      <c r="C4" t="s">
        <v>782</v>
      </c>
      <c r="D4" t="s">
        <v>783</v>
      </c>
    </row>
    <row r="5" spans="1:4" ht="11.25">
      <c r="A5" s="1061">
        <v>4</v>
      </c>
      <c r="B5" t="s">
        <v>778</v>
      </c>
      <c r="C5" t="s">
        <v>784</v>
      </c>
      <c r="D5" t="s">
        <v>785</v>
      </c>
    </row>
    <row r="6" spans="1:4" ht="11.25">
      <c r="A6" s="1061">
        <v>5</v>
      </c>
      <c r="B6" t="s">
        <v>778</v>
      </c>
      <c r="C6" t="s">
        <v>786</v>
      </c>
      <c r="D6" t="s">
        <v>787</v>
      </c>
    </row>
    <row r="7" spans="1:4" ht="11.25">
      <c r="A7" s="1061">
        <v>6</v>
      </c>
      <c r="B7" t="s">
        <v>778</v>
      </c>
      <c r="C7" t="s">
        <v>788</v>
      </c>
      <c r="D7" t="s">
        <v>789</v>
      </c>
    </row>
    <row r="8" spans="1:4" ht="11.25">
      <c r="A8" s="1061">
        <v>7</v>
      </c>
      <c r="B8" t="s">
        <v>778</v>
      </c>
      <c r="C8" t="s">
        <v>790</v>
      </c>
      <c r="D8" t="s">
        <v>791</v>
      </c>
    </row>
    <row r="9" spans="1:4" ht="11.25">
      <c r="A9" s="1061">
        <v>8</v>
      </c>
      <c r="B9" t="s">
        <v>778</v>
      </c>
      <c r="C9" t="s">
        <v>792</v>
      </c>
      <c r="D9" t="s">
        <v>793</v>
      </c>
    </row>
    <row r="10" spans="1:4" ht="11.25">
      <c r="A10" s="1061">
        <v>9</v>
      </c>
      <c r="B10" t="s">
        <v>778</v>
      </c>
      <c r="C10" t="s">
        <v>794</v>
      </c>
      <c r="D10" t="s">
        <v>795</v>
      </c>
    </row>
    <row r="11" spans="1:4" ht="11.25">
      <c r="A11" s="1061">
        <v>10</v>
      </c>
      <c r="B11" t="s">
        <v>778</v>
      </c>
      <c r="C11" t="s">
        <v>796</v>
      </c>
      <c r="D11" t="s">
        <v>797</v>
      </c>
    </row>
    <row r="12" spans="1:4" ht="11.25">
      <c r="A12" s="1061">
        <v>11</v>
      </c>
      <c r="B12" t="s">
        <v>778</v>
      </c>
      <c r="C12" t="s">
        <v>798</v>
      </c>
      <c r="D12" t="s">
        <v>799</v>
      </c>
    </row>
    <row r="13" spans="1:4" ht="11.25">
      <c r="A13" s="1061">
        <v>12</v>
      </c>
      <c r="B13" t="s">
        <v>778</v>
      </c>
      <c r="C13" t="s">
        <v>800</v>
      </c>
      <c r="D13" t="s">
        <v>801</v>
      </c>
    </row>
    <row r="14" spans="1:4" ht="11.25">
      <c r="A14" s="1061">
        <v>13</v>
      </c>
      <c r="B14" t="s">
        <v>778</v>
      </c>
      <c r="C14" t="s">
        <v>802</v>
      </c>
      <c r="D14" t="s">
        <v>803</v>
      </c>
    </row>
    <row r="15" spans="1:4" ht="11.25">
      <c r="A15" s="1061">
        <v>14</v>
      </c>
      <c r="B15" t="s">
        <v>778</v>
      </c>
      <c r="C15" t="s">
        <v>804</v>
      </c>
      <c r="D15" t="s">
        <v>805</v>
      </c>
    </row>
    <row r="16" spans="1:4" ht="11.25">
      <c r="A16" s="1061">
        <v>15</v>
      </c>
      <c r="B16" t="s">
        <v>778</v>
      </c>
      <c r="C16" t="s">
        <v>806</v>
      </c>
      <c r="D16" t="s">
        <v>807</v>
      </c>
    </row>
    <row r="17" spans="1:4" ht="11.25">
      <c r="A17" s="1061">
        <v>16</v>
      </c>
      <c r="B17" t="s">
        <v>778</v>
      </c>
      <c r="C17" t="s">
        <v>808</v>
      </c>
      <c r="D17" t="s">
        <v>809</v>
      </c>
    </row>
    <row r="18" spans="1:4" ht="11.25">
      <c r="A18" s="1061">
        <v>17</v>
      </c>
      <c r="B18" t="s">
        <v>778</v>
      </c>
      <c r="C18" t="s">
        <v>810</v>
      </c>
      <c r="D18" t="s">
        <v>811</v>
      </c>
    </row>
    <row r="19" spans="1:4" ht="11.25">
      <c r="A19" s="1061">
        <v>18</v>
      </c>
      <c r="B19" t="s">
        <v>778</v>
      </c>
      <c r="C19" t="s">
        <v>812</v>
      </c>
      <c r="D19" t="s">
        <v>813</v>
      </c>
    </row>
    <row r="20" spans="1:4" ht="11.25">
      <c r="A20" s="1061">
        <v>19</v>
      </c>
      <c r="B20" t="s">
        <v>778</v>
      </c>
      <c r="C20" t="s">
        <v>814</v>
      </c>
      <c r="D20" t="s">
        <v>815</v>
      </c>
    </row>
    <row r="21" spans="1:4" ht="11.25">
      <c r="A21" s="1061">
        <v>20</v>
      </c>
      <c r="B21" t="s">
        <v>778</v>
      </c>
      <c r="C21" t="s">
        <v>816</v>
      </c>
      <c r="D21" t="s">
        <v>817</v>
      </c>
    </row>
    <row r="22" spans="1:4" ht="11.25">
      <c r="A22" s="1061">
        <v>21</v>
      </c>
      <c r="B22" t="s">
        <v>778</v>
      </c>
      <c r="C22" t="s">
        <v>818</v>
      </c>
      <c r="D22" t="s">
        <v>819</v>
      </c>
    </row>
    <row r="23" spans="1:4" ht="11.25">
      <c r="A23" s="1061">
        <v>22</v>
      </c>
      <c r="B23" t="s">
        <v>778</v>
      </c>
      <c r="C23" t="s">
        <v>820</v>
      </c>
      <c r="D23" t="s">
        <v>821</v>
      </c>
    </row>
    <row r="24" spans="1:4" ht="11.25">
      <c r="A24" s="1061">
        <v>23</v>
      </c>
      <c r="B24" t="s">
        <v>778</v>
      </c>
      <c r="C24" t="s">
        <v>822</v>
      </c>
      <c r="D24" t="s">
        <v>823</v>
      </c>
    </row>
    <row r="25" spans="1:4" ht="11.25">
      <c r="A25" s="1061">
        <v>24</v>
      </c>
      <c r="B25" t="s">
        <v>824</v>
      </c>
      <c r="C25" t="s">
        <v>826</v>
      </c>
      <c r="D25" t="s">
        <v>827</v>
      </c>
    </row>
    <row r="26" spans="1:4" ht="11.25">
      <c r="A26" s="1061">
        <v>25</v>
      </c>
      <c r="B26" t="s">
        <v>824</v>
      </c>
      <c r="C26" t="s">
        <v>824</v>
      </c>
      <c r="D26" t="s">
        <v>825</v>
      </c>
    </row>
    <row r="27" spans="1:4" ht="11.25">
      <c r="A27" s="1061">
        <v>26</v>
      </c>
      <c r="B27" t="s">
        <v>824</v>
      </c>
      <c r="C27" t="s">
        <v>828</v>
      </c>
      <c r="D27" t="s">
        <v>829</v>
      </c>
    </row>
    <row r="28" spans="1:4" ht="11.25">
      <c r="A28" s="1061">
        <v>27</v>
      </c>
      <c r="B28" t="s">
        <v>824</v>
      </c>
      <c r="C28" t="s">
        <v>830</v>
      </c>
      <c r="D28" t="s">
        <v>831</v>
      </c>
    </row>
    <row r="29" spans="1:4" ht="11.25">
      <c r="A29" s="1061">
        <v>28</v>
      </c>
      <c r="B29" t="s">
        <v>824</v>
      </c>
      <c r="C29" t="s">
        <v>832</v>
      </c>
      <c r="D29" t="s">
        <v>833</v>
      </c>
    </row>
    <row r="30" spans="1:4" ht="11.25">
      <c r="A30" s="1061">
        <v>29</v>
      </c>
      <c r="B30" t="s">
        <v>824</v>
      </c>
      <c r="C30" t="s">
        <v>834</v>
      </c>
      <c r="D30" t="s">
        <v>835</v>
      </c>
    </row>
    <row r="31" spans="1:4" ht="11.25">
      <c r="A31" s="1061">
        <v>30</v>
      </c>
      <c r="B31" t="s">
        <v>824</v>
      </c>
      <c r="C31" t="s">
        <v>836</v>
      </c>
      <c r="D31" t="s">
        <v>837</v>
      </c>
    </row>
    <row r="32" spans="1:4" ht="11.25">
      <c r="A32" s="1061">
        <v>31</v>
      </c>
      <c r="B32" t="s">
        <v>824</v>
      </c>
      <c r="C32" t="s">
        <v>838</v>
      </c>
      <c r="D32" t="s">
        <v>839</v>
      </c>
    </row>
    <row r="33" spans="1:4" ht="11.25">
      <c r="A33" s="1061">
        <v>32</v>
      </c>
      <c r="B33" t="s">
        <v>824</v>
      </c>
      <c r="C33" t="s">
        <v>840</v>
      </c>
      <c r="D33" t="s">
        <v>841</v>
      </c>
    </row>
    <row r="34" spans="1:4" ht="11.25">
      <c r="A34" s="1061">
        <v>33</v>
      </c>
      <c r="B34" t="s">
        <v>824</v>
      </c>
      <c r="C34" t="s">
        <v>842</v>
      </c>
      <c r="D34" t="s">
        <v>843</v>
      </c>
    </row>
    <row r="35" spans="1:4" ht="11.25">
      <c r="A35" s="1061">
        <v>34</v>
      </c>
      <c r="B35" t="s">
        <v>824</v>
      </c>
      <c r="C35" t="s">
        <v>844</v>
      </c>
      <c r="D35" t="s">
        <v>845</v>
      </c>
    </row>
    <row r="36" spans="1:4" ht="11.25">
      <c r="A36" s="1061">
        <v>35</v>
      </c>
      <c r="B36" t="s">
        <v>824</v>
      </c>
      <c r="C36" t="s">
        <v>846</v>
      </c>
      <c r="D36" t="s">
        <v>847</v>
      </c>
    </row>
    <row r="37" spans="1:4" ht="11.25">
      <c r="A37" s="1061">
        <v>36</v>
      </c>
      <c r="B37" t="s">
        <v>824</v>
      </c>
      <c r="C37" t="s">
        <v>848</v>
      </c>
      <c r="D37" t="s">
        <v>849</v>
      </c>
    </row>
    <row r="38" spans="1:4" ht="11.25">
      <c r="A38" s="1061">
        <v>37</v>
      </c>
      <c r="B38" t="s">
        <v>824</v>
      </c>
      <c r="C38" t="s">
        <v>850</v>
      </c>
      <c r="D38" t="s">
        <v>851</v>
      </c>
    </row>
    <row r="39" spans="1:4" ht="11.25">
      <c r="A39" s="1061">
        <v>38</v>
      </c>
      <c r="B39" t="s">
        <v>824</v>
      </c>
      <c r="C39" t="s">
        <v>852</v>
      </c>
      <c r="D39" t="s">
        <v>853</v>
      </c>
    </row>
    <row r="40" spans="1:4" ht="11.25">
      <c r="A40" s="1061">
        <v>39</v>
      </c>
      <c r="B40" t="s">
        <v>824</v>
      </c>
      <c r="C40" t="s">
        <v>854</v>
      </c>
      <c r="D40" t="s">
        <v>855</v>
      </c>
    </row>
    <row r="41" spans="1:4" ht="11.25">
      <c r="A41" s="1061">
        <v>40</v>
      </c>
      <c r="B41" t="s">
        <v>824</v>
      </c>
      <c r="C41" t="s">
        <v>856</v>
      </c>
      <c r="D41" t="s">
        <v>857</v>
      </c>
    </row>
    <row r="42" spans="1:4" ht="11.25">
      <c r="A42" s="1061">
        <v>41</v>
      </c>
      <c r="B42" t="s">
        <v>824</v>
      </c>
      <c r="C42" t="s">
        <v>858</v>
      </c>
      <c r="D42" t="s">
        <v>859</v>
      </c>
    </row>
    <row r="43" spans="1:4" ht="11.25">
      <c r="A43" s="1061">
        <v>42</v>
      </c>
      <c r="B43" t="s">
        <v>824</v>
      </c>
      <c r="C43" t="s">
        <v>860</v>
      </c>
      <c r="D43" t="s">
        <v>861</v>
      </c>
    </row>
    <row r="44" spans="1:4" ht="11.25">
      <c r="A44" s="1061">
        <v>43</v>
      </c>
      <c r="B44" t="s">
        <v>824</v>
      </c>
      <c r="C44" t="s">
        <v>862</v>
      </c>
      <c r="D44" t="s">
        <v>863</v>
      </c>
    </row>
    <row r="45" spans="1:4" ht="11.25">
      <c r="A45" s="1061">
        <v>44</v>
      </c>
      <c r="B45" t="s">
        <v>824</v>
      </c>
      <c r="C45" t="s">
        <v>864</v>
      </c>
      <c r="D45" t="s">
        <v>865</v>
      </c>
    </row>
    <row r="46" spans="1:4" ht="11.25">
      <c r="A46" s="1061">
        <v>45</v>
      </c>
      <c r="B46" t="s">
        <v>824</v>
      </c>
      <c r="C46" t="s">
        <v>866</v>
      </c>
      <c r="D46" t="s">
        <v>867</v>
      </c>
    </row>
    <row r="47" spans="1:4" ht="11.25">
      <c r="A47" s="1061">
        <v>46</v>
      </c>
      <c r="B47" t="s">
        <v>824</v>
      </c>
      <c r="C47" t="s">
        <v>868</v>
      </c>
      <c r="D47" t="s">
        <v>869</v>
      </c>
    </row>
    <row r="48" spans="1:4" ht="11.25">
      <c r="A48" s="1061">
        <v>47</v>
      </c>
      <c r="B48" t="s">
        <v>824</v>
      </c>
      <c r="C48" t="s">
        <v>870</v>
      </c>
      <c r="D48" t="s">
        <v>871</v>
      </c>
    </row>
    <row r="49" spans="1:4" ht="11.25">
      <c r="A49" s="1061">
        <v>48</v>
      </c>
      <c r="B49" t="s">
        <v>824</v>
      </c>
      <c r="C49" t="s">
        <v>872</v>
      </c>
      <c r="D49" t="s">
        <v>873</v>
      </c>
    </row>
    <row r="50" spans="1:4" ht="11.25">
      <c r="A50" s="1061">
        <v>49</v>
      </c>
      <c r="B50" t="s">
        <v>824</v>
      </c>
      <c r="C50" t="s">
        <v>874</v>
      </c>
      <c r="D50" t="s">
        <v>875</v>
      </c>
    </row>
    <row r="51" spans="1:4" ht="11.25">
      <c r="A51" s="1061">
        <v>50</v>
      </c>
      <c r="B51" t="s">
        <v>824</v>
      </c>
      <c r="C51" t="s">
        <v>876</v>
      </c>
      <c r="D51" t="s">
        <v>877</v>
      </c>
    </row>
    <row r="52" spans="1:4" ht="11.25">
      <c r="A52" s="1061">
        <v>51</v>
      </c>
      <c r="B52" t="s">
        <v>824</v>
      </c>
      <c r="C52" t="s">
        <v>878</v>
      </c>
      <c r="D52" t="s">
        <v>879</v>
      </c>
    </row>
    <row r="53" spans="1:4" ht="11.25">
      <c r="A53" s="1061">
        <v>52</v>
      </c>
      <c r="B53" t="s">
        <v>824</v>
      </c>
      <c r="C53" t="s">
        <v>880</v>
      </c>
      <c r="D53" t="s">
        <v>881</v>
      </c>
    </row>
    <row r="54" spans="1:4" ht="11.25">
      <c r="A54" s="1061">
        <v>53</v>
      </c>
      <c r="B54" t="s">
        <v>882</v>
      </c>
      <c r="C54" t="s">
        <v>882</v>
      </c>
      <c r="D54" t="s">
        <v>883</v>
      </c>
    </row>
    <row r="55" spans="1:4" ht="11.25">
      <c r="A55" s="1061">
        <v>54</v>
      </c>
      <c r="B55" t="s">
        <v>882</v>
      </c>
      <c r="C55" t="s">
        <v>884</v>
      </c>
      <c r="D55" t="s">
        <v>885</v>
      </c>
    </row>
    <row r="56" spans="1:4" ht="11.25">
      <c r="A56" s="1061">
        <v>55</v>
      </c>
      <c r="B56" t="s">
        <v>882</v>
      </c>
      <c r="C56" t="s">
        <v>886</v>
      </c>
      <c r="D56" t="s">
        <v>887</v>
      </c>
    </row>
    <row r="57" spans="1:4" ht="11.25">
      <c r="A57" s="1061">
        <v>56</v>
      </c>
      <c r="B57" t="s">
        <v>882</v>
      </c>
      <c r="C57" t="s">
        <v>888</v>
      </c>
      <c r="D57" t="s">
        <v>889</v>
      </c>
    </row>
    <row r="58" spans="1:4" ht="11.25">
      <c r="A58" s="1061">
        <v>57</v>
      </c>
      <c r="B58" t="s">
        <v>882</v>
      </c>
      <c r="C58" t="s">
        <v>890</v>
      </c>
      <c r="D58" t="s">
        <v>891</v>
      </c>
    </row>
    <row r="59" spans="1:4" ht="11.25">
      <c r="A59" s="1061">
        <v>58</v>
      </c>
      <c r="B59" t="s">
        <v>882</v>
      </c>
      <c r="C59" t="s">
        <v>892</v>
      </c>
      <c r="D59" t="s">
        <v>893</v>
      </c>
    </row>
    <row r="60" spans="1:4" ht="11.25">
      <c r="A60" s="1061">
        <v>59</v>
      </c>
      <c r="B60" t="s">
        <v>882</v>
      </c>
      <c r="C60" t="s">
        <v>894</v>
      </c>
      <c r="D60" t="s">
        <v>895</v>
      </c>
    </row>
    <row r="61" spans="1:4" ht="11.25">
      <c r="A61" s="1061">
        <v>60</v>
      </c>
      <c r="B61" t="s">
        <v>882</v>
      </c>
      <c r="C61" t="s">
        <v>896</v>
      </c>
      <c r="D61" t="s">
        <v>897</v>
      </c>
    </row>
    <row r="62" spans="1:4" ht="11.25">
      <c r="A62" s="1061">
        <v>61</v>
      </c>
      <c r="B62" t="s">
        <v>882</v>
      </c>
      <c r="C62" t="s">
        <v>898</v>
      </c>
      <c r="D62" t="s">
        <v>899</v>
      </c>
    </row>
    <row r="63" spans="1:4" ht="11.25">
      <c r="A63" s="1061">
        <v>62</v>
      </c>
      <c r="B63" t="s">
        <v>882</v>
      </c>
      <c r="C63" t="s">
        <v>900</v>
      </c>
      <c r="D63" t="s">
        <v>901</v>
      </c>
    </row>
    <row r="64" spans="1:4" ht="11.25">
      <c r="A64" s="1061">
        <v>63</v>
      </c>
      <c r="B64" t="s">
        <v>882</v>
      </c>
      <c r="C64" t="s">
        <v>902</v>
      </c>
      <c r="D64" t="s">
        <v>903</v>
      </c>
    </row>
    <row r="65" spans="1:4" ht="11.25">
      <c r="A65" s="1061">
        <v>64</v>
      </c>
      <c r="B65" t="s">
        <v>882</v>
      </c>
      <c r="C65" t="s">
        <v>904</v>
      </c>
      <c r="D65" t="s">
        <v>905</v>
      </c>
    </row>
    <row r="66" spans="1:4" ht="11.25">
      <c r="A66" s="1061">
        <v>65</v>
      </c>
      <c r="B66" t="s">
        <v>882</v>
      </c>
      <c r="C66" t="s">
        <v>906</v>
      </c>
      <c r="D66" t="s">
        <v>907</v>
      </c>
    </row>
    <row r="67" spans="1:4" ht="11.25">
      <c r="A67" s="1061">
        <v>66</v>
      </c>
      <c r="B67" t="s">
        <v>882</v>
      </c>
      <c r="C67" t="s">
        <v>908</v>
      </c>
      <c r="D67" t="s">
        <v>909</v>
      </c>
    </row>
    <row r="68" spans="1:4" ht="11.25">
      <c r="A68" s="1061">
        <v>67</v>
      </c>
      <c r="B68" t="s">
        <v>882</v>
      </c>
      <c r="C68" t="s">
        <v>910</v>
      </c>
      <c r="D68" t="s">
        <v>911</v>
      </c>
    </row>
    <row r="69" spans="1:4" ht="11.25">
      <c r="A69" s="1061">
        <v>68</v>
      </c>
      <c r="B69" t="s">
        <v>882</v>
      </c>
      <c r="C69" t="s">
        <v>912</v>
      </c>
      <c r="D69" t="s">
        <v>913</v>
      </c>
    </row>
    <row r="70" spans="1:4" ht="11.25">
      <c r="A70" s="1061">
        <v>69</v>
      </c>
      <c r="B70" t="s">
        <v>882</v>
      </c>
      <c r="C70" t="s">
        <v>914</v>
      </c>
      <c r="D70" t="s">
        <v>915</v>
      </c>
    </row>
    <row r="71" spans="1:4" ht="11.25">
      <c r="A71" s="1061">
        <v>70</v>
      </c>
      <c r="B71" t="s">
        <v>882</v>
      </c>
      <c r="C71" t="s">
        <v>916</v>
      </c>
      <c r="D71" t="s">
        <v>917</v>
      </c>
    </row>
    <row r="72" spans="1:4" ht="11.25">
      <c r="A72" s="1061">
        <v>71</v>
      </c>
      <c r="B72" t="s">
        <v>882</v>
      </c>
      <c r="C72" t="s">
        <v>918</v>
      </c>
      <c r="D72" t="s">
        <v>919</v>
      </c>
    </row>
    <row r="73" spans="1:4" ht="11.25">
      <c r="A73" s="1061">
        <v>72</v>
      </c>
      <c r="B73" t="s">
        <v>882</v>
      </c>
      <c r="C73" t="s">
        <v>920</v>
      </c>
      <c r="D73" t="s">
        <v>921</v>
      </c>
    </row>
    <row r="74" spans="1:4" ht="11.25">
      <c r="A74" s="1061">
        <v>73</v>
      </c>
      <c r="B74" t="s">
        <v>882</v>
      </c>
      <c r="C74" t="s">
        <v>922</v>
      </c>
      <c r="D74" t="s">
        <v>923</v>
      </c>
    </row>
    <row r="75" spans="1:4" ht="11.25">
      <c r="A75" s="1061">
        <v>74</v>
      </c>
      <c r="B75" t="s">
        <v>882</v>
      </c>
      <c r="C75" t="s">
        <v>924</v>
      </c>
      <c r="D75" t="s">
        <v>925</v>
      </c>
    </row>
    <row r="76" spans="1:4" ht="11.25">
      <c r="A76" s="1061">
        <v>75</v>
      </c>
      <c r="B76" t="s">
        <v>926</v>
      </c>
      <c r="C76" t="s">
        <v>928</v>
      </c>
      <c r="D76" t="s">
        <v>929</v>
      </c>
    </row>
    <row r="77" spans="1:4" ht="11.25">
      <c r="A77" s="1061">
        <v>76</v>
      </c>
      <c r="B77" t="s">
        <v>926</v>
      </c>
      <c r="C77" t="s">
        <v>930</v>
      </c>
      <c r="D77" t="s">
        <v>931</v>
      </c>
    </row>
    <row r="78" spans="1:4" ht="11.25">
      <c r="A78" s="1061">
        <v>77</v>
      </c>
      <c r="B78" t="s">
        <v>926</v>
      </c>
      <c r="C78" t="s">
        <v>932</v>
      </c>
      <c r="D78" t="s">
        <v>933</v>
      </c>
    </row>
    <row r="79" spans="1:4" ht="11.25">
      <c r="A79" s="1061">
        <v>78</v>
      </c>
      <c r="B79" t="s">
        <v>926</v>
      </c>
      <c r="C79" t="s">
        <v>926</v>
      </c>
      <c r="D79" t="s">
        <v>927</v>
      </c>
    </row>
    <row r="80" spans="1:4" ht="11.25">
      <c r="A80" s="1061">
        <v>79</v>
      </c>
      <c r="B80" t="s">
        <v>926</v>
      </c>
      <c r="C80" t="s">
        <v>934</v>
      </c>
      <c r="D80" t="s">
        <v>935</v>
      </c>
    </row>
    <row r="81" spans="1:4" ht="11.25">
      <c r="A81" s="1061">
        <v>80</v>
      </c>
      <c r="B81" t="s">
        <v>926</v>
      </c>
      <c r="C81" t="s">
        <v>936</v>
      </c>
      <c r="D81" t="s">
        <v>937</v>
      </c>
    </row>
    <row r="82" spans="1:4" ht="11.25">
      <c r="A82" s="1061">
        <v>81</v>
      </c>
      <c r="B82" t="s">
        <v>926</v>
      </c>
      <c r="C82" t="s">
        <v>938</v>
      </c>
      <c r="D82" t="s">
        <v>939</v>
      </c>
    </row>
    <row r="83" spans="1:4" ht="11.25">
      <c r="A83" s="1061">
        <v>82</v>
      </c>
      <c r="B83" t="s">
        <v>926</v>
      </c>
      <c r="C83" t="s">
        <v>940</v>
      </c>
      <c r="D83" t="s">
        <v>941</v>
      </c>
    </row>
    <row r="84" spans="1:4" ht="11.25">
      <c r="A84" s="1061">
        <v>83</v>
      </c>
      <c r="B84" t="s">
        <v>926</v>
      </c>
      <c r="C84" t="s">
        <v>942</v>
      </c>
      <c r="D84" t="s">
        <v>943</v>
      </c>
    </row>
    <row r="85" spans="1:4" ht="11.25">
      <c r="A85" s="1061">
        <v>84</v>
      </c>
      <c r="B85" t="s">
        <v>926</v>
      </c>
      <c r="C85" t="s">
        <v>944</v>
      </c>
      <c r="D85" t="s">
        <v>945</v>
      </c>
    </row>
    <row r="86" spans="1:4" ht="11.25">
      <c r="A86" s="1061">
        <v>85</v>
      </c>
      <c r="B86" t="s">
        <v>926</v>
      </c>
      <c r="C86" t="s">
        <v>946</v>
      </c>
      <c r="D86" t="s">
        <v>947</v>
      </c>
    </row>
    <row r="87" spans="1:4" ht="11.25">
      <c r="A87" s="1061">
        <v>86</v>
      </c>
      <c r="B87" t="s">
        <v>926</v>
      </c>
      <c r="C87" t="s">
        <v>948</v>
      </c>
      <c r="D87" t="s">
        <v>949</v>
      </c>
    </row>
    <row r="88" spans="1:4" ht="11.25">
      <c r="A88" s="1061">
        <v>87</v>
      </c>
      <c r="B88" t="s">
        <v>926</v>
      </c>
      <c r="C88" t="s">
        <v>950</v>
      </c>
      <c r="D88" t="s">
        <v>951</v>
      </c>
    </row>
    <row r="89" spans="1:4" ht="11.25">
      <c r="A89" s="1061">
        <v>88</v>
      </c>
      <c r="B89" t="s">
        <v>926</v>
      </c>
      <c r="C89" t="s">
        <v>952</v>
      </c>
      <c r="D89" t="s">
        <v>953</v>
      </c>
    </row>
    <row r="90" spans="1:4" ht="11.25">
      <c r="A90" s="1061">
        <v>89</v>
      </c>
      <c r="B90" t="s">
        <v>926</v>
      </c>
      <c r="C90" t="s">
        <v>954</v>
      </c>
      <c r="D90" t="s">
        <v>955</v>
      </c>
    </row>
    <row r="91" spans="1:4" ht="11.25">
      <c r="A91" s="1061">
        <v>90</v>
      </c>
      <c r="B91" t="s">
        <v>926</v>
      </c>
      <c r="C91" t="s">
        <v>956</v>
      </c>
      <c r="D91" t="s">
        <v>957</v>
      </c>
    </row>
    <row r="92" spans="1:4" ht="11.25">
      <c r="A92" s="1061">
        <v>91</v>
      </c>
      <c r="B92" t="s">
        <v>926</v>
      </c>
      <c r="C92" t="s">
        <v>958</v>
      </c>
      <c r="D92" t="s">
        <v>959</v>
      </c>
    </row>
    <row r="93" spans="1:4" ht="11.25">
      <c r="A93" s="1061">
        <v>92</v>
      </c>
      <c r="B93" t="s">
        <v>926</v>
      </c>
      <c r="C93" t="s">
        <v>960</v>
      </c>
      <c r="D93" t="s">
        <v>961</v>
      </c>
    </row>
    <row r="94" spans="1:4" ht="11.25">
      <c r="A94" s="1061">
        <v>93</v>
      </c>
      <c r="B94" t="s">
        <v>926</v>
      </c>
      <c r="C94" t="s">
        <v>962</v>
      </c>
      <c r="D94" t="s">
        <v>963</v>
      </c>
    </row>
    <row r="95" spans="1:4" ht="11.25">
      <c r="A95" s="1061">
        <v>94</v>
      </c>
      <c r="B95" t="s">
        <v>926</v>
      </c>
      <c r="C95" t="s">
        <v>964</v>
      </c>
      <c r="D95" t="s">
        <v>965</v>
      </c>
    </row>
    <row r="96" spans="1:4" ht="11.25">
      <c r="A96" s="1061">
        <v>95</v>
      </c>
      <c r="B96" t="s">
        <v>926</v>
      </c>
      <c r="C96" t="s">
        <v>966</v>
      </c>
      <c r="D96" t="s">
        <v>967</v>
      </c>
    </row>
    <row r="97" spans="1:4" ht="11.25">
      <c r="A97" s="1061">
        <v>96</v>
      </c>
      <c r="B97" t="s">
        <v>926</v>
      </c>
      <c r="C97" t="s">
        <v>968</v>
      </c>
      <c r="D97" t="s">
        <v>969</v>
      </c>
    </row>
    <row r="98" spans="1:4" ht="11.25">
      <c r="A98" s="1061">
        <v>97</v>
      </c>
      <c r="B98" t="s">
        <v>926</v>
      </c>
      <c r="C98" t="s">
        <v>970</v>
      </c>
      <c r="D98" t="s">
        <v>971</v>
      </c>
    </row>
    <row r="99" spans="1:4" ht="11.25">
      <c r="A99" s="1061">
        <v>98</v>
      </c>
      <c r="B99" t="s">
        <v>926</v>
      </c>
      <c r="C99" t="s">
        <v>866</v>
      </c>
      <c r="D99" t="s">
        <v>972</v>
      </c>
    </row>
    <row r="100" spans="1:4" ht="11.25">
      <c r="A100" s="1061">
        <v>99</v>
      </c>
      <c r="B100" t="s">
        <v>926</v>
      </c>
      <c r="C100" t="s">
        <v>973</v>
      </c>
      <c r="D100" t="s">
        <v>974</v>
      </c>
    </row>
    <row r="101" spans="1:4" ht="11.25">
      <c r="A101" s="1061">
        <v>100</v>
      </c>
      <c r="B101" t="s">
        <v>926</v>
      </c>
      <c r="C101" t="s">
        <v>975</v>
      </c>
      <c r="D101" t="s">
        <v>976</v>
      </c>
    </row>
    <row r="102" spans="1:4" ht="11.25">
      <c r="A102" s="1061">
        <v>101</v>
      </c>
      <c r="B102" t="s">
        <v>926</v>
      </c>
      <c r="C102" t="s">
        <v>977</v>
      </c>
      <c r="D102" t="s">
        <v>978</v>
      </c>
    </row>
    <row r="103" spans="1:4" ht="11.25">
      <c r="A103" s="1061">
        <v>102</v>
      </c>
      <c r="B103" t="s">
        <v>979</v>
      </c>
      <c r="C103" t="s">
        <v>979</v>
      </c>
      <c r="D103" t="s">
        <v>980</v>
      </c>
    </row>
    <row r="104" spans="1:4" ht="11.25">
      <c r="A104" s="1061">
        <v>103</v>
      </c>
      <c r="B104" t="s">
        <v>979</v>
      </c>
      <c r="C104" t="s">
        <v>981</v>
      </c>
      <c r="D104" t="s">
        <v>982</v>
      </c>
    </row>
    <row r="105" spans="1:4" ht="11.25">
      <c r="A105" s="1061">
        <v>104</v>
      </c>
      <c r="B105" t="s">
        <v>979</v>
      </c>
      <c r="C105" t="s">
        <v>983</v>
      </c>
      <c r="D105" t="s">
        <v>984</v>
      </c>
    </row>
    <row r="106" spans="1:4" ht="11.25">
      <c r="A106" s="1061">
        <v>105</v>
      </c>
      <c r="B106" t="s">
        <v>979</v>
      </c>
      <c r="C106" t="s">
        <v>985</v>
      </c>
      <c r="D106" t="s">
        <v>986</v>
      </c>
    </row>
    <row r="107" spans="1:4" ht="11.25">
      <c r="A107" s="1061">
        <v>106</v>
      </c>
      <c r="B107" t="s">
        <v>979</v>
      </c>
      <c r="C107" t="s">
        <v>987</v>
      </c>
      <c r="D107" t="s">
        <v>988</v>
      </c>
    </row>
    <row r="108" spans="1:4" ht="11.25">
      <c r="A108" s="1061">
        <v>107</v>
      </c>
      <c r="B108" t="s">
        <v>979</v>
      </c>
      <c r="C108" t="s">
        <v>989</v>
      </c>
      <c r="D108" t="s">
        <v>990</v>
      </c>
    </row>
    <row r="109" spans="1:4" ht="11.25">
      <c r="A109" s="1061">
        <v>108</v>
      </c>
      <c r="B109" t="s">
        <v>979</v>
      </c>
      <c r="C109" t="s">
        <v>991</v>
      </c>
      <c r="D109" t="s">
        <v>992</v>
      </c>
    </row>
    <row r="110" spans="1:4" ht="11.25">
      <c r="A110" s="1061">
        <v>109</v>
      </c>
      <c r="B110" t="s">
        <v>979</v>
      </c>
      <c r="C110" t="s">
        <v>993</v>
      </c>
      <c r="D110" t="s">
        <v>994</v>
      </c>
    </row>
    <row r="111" spans="1:4" ht="11.25">
      <c r="A111" s="1061">
        <v>110</v>
      </c>
      <c r="B111" t="s">
        <v>979</v>
      </c>
      <c r="C111" t="s">
        <v>995</v>
      </c>
      <c r="D111" t="s">
        <v>996</v>
      </c>
    </row>
    <row r="112" spans="1:4" ht="11.25">
      <c r="A112" s="1061">
        <v>111</v>
      </c>
      <c r="B112" t="s">
        <v>979</v>
      </c>
      <c r="C112" t="s">
        <v>997</v>
      </c>
      <c r="D112" t="s">
        <v>998</v>
      </c>
    </row>
    <row r="113" spans="1:4" ht="11.25">
      <c r="A113" s="1061">
        <v>112</v>
      </c>
      <c r="B113" t="s">
        <v>979</v>
      </c>
      <c r="C113" t="s">
        <v>999</v>
      </c>
      <c r="D113" t="s">
        <v>1000</v>
      </c>
    </row>
    <row r="114" spans="1:4" ht="11.25">
      <c r="A114" s="1061">
        <v>113</v>
      </c>
      <c r="B114" t="s">
        <v>979</v>
      </c>
      <c r="C114" t="s">
        <v>1001</v>
      </c>
      <c r="D114" t="s">
        <v>1002</v>
      </c>
    </row>
    <row r="115" spans="1:4" ht="11.25">
      <c r="A115" s="1061">
        <v>114</v>
      </c>
      <c r="B115" t="s">
        <v>979</v>
      </c>
      <c r="C115" t="s">
        <v>1003</v>
      </c>
      <c r="D115" t="s">
        <v>1004</v>
      </c>
    </row>
    <row r="116" spans="1:4" ht="11.25">
      <c r="A116" s="1061">
        <v>115</v>
      </c>
      <c r="B116" t="s">
        <v>979</v>
      </c>
      <c r="C116" t="s">
        <v>1005</v>
      </c>
      <c r="D116" t="s">
        <v>1006</v>
      </c>
    </row>
    <row r="117" spans="1:4" ht="11.25">
      <c r="A117" s="1061">
        <v>116</v>
      </c>
      <c r="B117" t="s">
        <v>979</v>
      </c>
      <c r="C117" t="s">
        <v>1007</v>
      </c>
      <c r="D117" t="s">
        <v>1008</v>
      </c>
    </row>
    <row r="118" spans="1:4" ht="11.25">
      <c r="A118" s="1061">
        <v>117</v>
      </c>
      <c r="B118" t="s">
        <v>979</v>
      </c>
      <c r="C118" t="s">
        <v>1009</v>
      </c>
      <c r="D118" t="s">
        <v>1010</v>
      </c>
    </row>
    <row r="119" spans="1:4" ht="11.25">
      <c r="A119" s="1061">
        <v>118</v>
      </c>
      <c r="B119" t="s">
        <v>979</v>
      </c>
      <c r="C119" t="s">
        <v>1011</v>
      </c>
      <c r="D119" t="s">
        <v>1012</v>
      </c>
    </row>
    <row r="120" spans="1:4" ht="11.25">
      <c r="A120" s="1061">
        <v>119</v>
      </c>
      <c r="B120" t="s">
        <v>979</v>
      </c>
      <c r="C120" t="s">
        <v>1013</v>
      </c>
      <c r="D120" t="s">
        <v>1014</v>
      </c>
    </row>
    <row r="121" spans="1:4" ht="11.25">
      <c r="A121" s="1061">
        <v>120</v>
      </c>
      <c r="B121" t="s">
        <v>979</v>
      </c>
      <c r="C121" t="s">
        <v>1015</v>
      </c>
      <c r="D121" t="s">
        <v>1016</v>
      </c>
    </row>
    <row r="122" spans="1:4" ht="11.25">
      <c r="A122" s="1061">
        <v>121</v>
      </c>
      <c r="B122" t="s">
        <v>979</v>
      </c>
      <c r="C122" t="s">
        <v>1017</v>
      </c>
      <c r="D122" t="s">
        <v>1018</v>
      </c>
    </row>
    <row r="123" spans="1:4" ht="11.25">
      <c r="A123" s="1061">
        <v>122</v>
      </c>
      <c r="B123" t="s">
        <v>979</v>
      </c>
      <c r="C123" t="s">
        <v>1019</v>
      </c>
      <c r="D123" t="s">
        <v>1020</v>
      </c>
    </row>
    <row r="124" spans="1:4" ht="11.25">
      <c r="A124" s="1061">
        <v>123</v>
      </c>
      <c r="B124" t="s">
        <v>1021</v>
      </c>
      <c r="C124" t="s">
        <v>1021</v>
      </c>
      <c r="D124" t="s">
        <v>1022</v>
      </c>
    </row>
    <row r="125" spans="1:4" ht="11.25">
      <c r="A125" s="1061">
        <v>124</v>
      </c>
      <c r="B125" t="s">
        <v>1021</v>
      </c>
      <c r="C125" t="s">
        <v>1023</v>
      </c>
      <c r="D125" t="s">
        <v>1024</v>
      </c>
    </row>
    <row r="126" spans="1:4" ht="11.25">
      <c r="A126" s="1061">
        <v>125</v>
      </c>
      <c r="B126" t="s">
        <v>1021</v>
      </c>
      <c r="C126" t="s">
        <v>1025</v>
      </c>
      <c r="D126" t="s">
        <v>1026</v>
      </c>
    </row>
    <row r="127" spans="1:4" ht="11.25">
      <c r="A127" s="1061">
        <v>126</v>
      </c>
      <c r="B127" t="s">
        <v>1021</v>
      </c>
      <c r="C127" t="s">
        <v>1027</v>
      </c>
      <c r="D127" t="s">
        <v>1028</v>
      </c>
    </row>
    <row r="128" spans="1:4" ht="11.25">
      <c r="A128" s="1061">
        <v>127</v>
      </c>
      <c r="B128" t="s">
        <v>1021</v>
      </c>
      <c r="C128" t="s">
        <v>1029</v>
      </c>
      <c r="D128" t="s">
        <v>1030</v>
      </c>
    </row>
    <row r="129" spans="1:4" ht="11.25">
      <c r="A129" s="1061">
        <v>128</v>
      </c>
      <c r="B129" t="s">
        <v>1021</v>
      </c>
      <c r="C129" t="s">
        <v>1031</v>
      </c>
      <c r="D129" t="s">
        <v>1032</v>
      </c>
    </row>
    <row r="130" spans="1:4" ht="11.25">
      <c r="A130" s="1061">
        <v>129</v>
      </c>
      <c r="B130" t="s">
        <v>1021</v>
      </c>
      <c r="C130" t="s">
        <v>1033</v>
      </c>
      <c r="D130" t="s">
        <v>1034</v>
      </c>
    </row>
    <row r="131" spans="1:4" ht="11.25">
      <c r="A131" s="1061">
        <v>130</v>
      </c>
      <c r="B131" t="s">
        <v>1021</v>
      </c>
      <c r="C131" t="s">
        <v>1035</v>
      </c>
      <c r="D131" t="s">
        <v>1036</v>
      </c>
    </row>
    <row r="132" spans="1:4" ht="11.25">
      <c r="A132" s="1061">
        <v>131</v>
      </c>
      <c r="B132" t="s">
        <v>1021</v>
      </c>
      <c r="C132" t="s">
        <v>1037</v>
      </c>
      <c r="D132" t="s">
        <v>1038</v>
      </c>
    </row>
    <row r="133" spans="1:4" ht="11.25">
      <c r="A133" s="1061">
        <v>132</v>
      </c>
      <c r="B133" t="s">
        <v>1021</v>
      </c>
      <c r="C133" t="s">
        <v>1039</v>
      </c>
      <c r="D133" t="s">
        <v>1040</v>
      </c>
    </row>
    <row r="134" spans="1:4" ht="11.25">
      <c r="A134" s="1061">
        <v>133</v>
      </c>
      <c r="B134" t="s">
        <v>1021</v>
      </c>
      <c r="C134" t="s">
        <v>1041</v>
      </c>
      <c r="D134" t="s">
        <v>1042</v>
      </c>
    </row>
    <row r="135" spans="1:4" ht="11.25">
      <c r="A135" s="1061">
        <v>134</v>
      </c>
      <c r="B135" t="s">
        <v>1021</v>
      </c>
      <c r="C135" t="s">
        <v>1043</v>
      </c>
      <c r="D135" t="s">
        <v>1044</v>
      </c>
    </row>
    <row r="136" spans="1:4" ht="11.25">
      <c r="A136" s="1061">
        <v>135</v>
      </c>
      <c r="B136" t="s">
        <v>1021</v>
      </c>
      <c r="C136" t="s">
        <v>1045</v>
      </c>
      <c r="D136" t="s">
        <v>1046</v>
      </c>
    </row>
    <row r="137" spans="1:4" ht="11.25">
      <c r="A137" s="1061">
        <v>136</v>
      </c>
      <c r="B137" t="s">
        <v>1021</v>
      </c>
      <c r="C137" t="s">
        <v>1047</v>
      </c>
      <c r="D137" t="s">
        <v>1048</v>
      </c>
    </row>
    <row r="138" spans="1:4" ht="11.25">
      <c r="A138" s="1061">
        <v>137</v>
      </c>
      <c r="B138" t="s">
        <v>1021</v>
      </c>
      <c r="C138" t="s">
        <v>1049</v>
      </c>
      <c r="D138" t="s">
        <v>1050</v>
      </c>
    </row>
    <row r="139" spans="1:4" ht="11.25">
      <c r="A139" s="1061">
        <v>138</v>
      </c>
      <c r="B139" t="s">
        <v>1021</v>
      </c>
      <c r="C139" t="s">
        <v>1051</v>
      </c>
      <c r="D139" t="s">
        <v>1052</v>
      </c>
    </row>
    <row r="140" spans="1:4" ht="11.25">
      <c r="A140" s="1061">
        <v>139</v>
      </c>
      <c r="B140" t="s">
        <v>1021</v>
      </c>
      <c r="C140" t="s">
        <v>1053</v>
      </c>
      <c r="D140" t="s">
        <v>1054</v>
      </c>
    </row>
    <row r="141" spans="1:4" ht="11.25">
      <c r="A141" s="1061">
        <v>140</v>
      </c>
      <c r="B141" t="s">
        <v>1021</v>
      </c>
      <c r="C141" t="s">
        <v>1055</v>
      </c>
      <c r="D141" t="s">
        <v>1056</v>
      </c>
    </row>
    <row r="142" spans="1:4" ht="11.25">
      <c r="A142" s="1061">
        <v>141</v>
      </c>
      <c r="B142" t="s">
        <v>1021</v>
      </c>
      <c r="C142" t="s">
        <v>1057</v>
      </c>
      <c r="D142" t="s">
        <v>1058</v>
      </c>
    </row>
    <row r="143" spans="1:4" ht="11.25">
      <c r="A143" s="1061">
        <v>142</v>
      </c>
      <c r="B143" t="s">
        <v>1021</v>
      </c>
      <c r="C143" t="s">
        <v>1059</v>
      </c>
      <c r="D143" t="s">
        <v>1060</v>
      </c>
    </row>
    <row r="144" spans="1:4" ht="11.25">
      <c r="A144" s="1061">
        <v>143</v>
      </c>
      <c r="B144" t="s">
        <v>1021</v>
      </c>
      <c r="C144" t="s">
        <v>1061</v>
      </c>
      <c r="D144" t="s">
        <v>1062</v>
      </c>
    </row>
    <row r="145" spans="1:4" ht="11.25">
      <c r="A145" s="1061">
        <v>144</v>
      </c>
      <c r="B145" t="s">
        <v>1021</v>
      </c>
      <c r="C145" t="s">
        <v>1063</v>
      </c>
      <c r="D145" t="s">
        <v>1064</v>
      </c>
    </row>
    <row r="146" spans="1:4" ht="11.25">
      <c r="A146" s="1061">
        <v>145</v>
      </c>
      <c r="B146" t="s">
        <v>1065</v>
      </c>
      <c r="C146" t="s">
        <v>1067</v>
      </c>
      <c r="D146" t="s">
        <v>1068</v>
      </c>
    </row>
    <row r="147" spans="1:4" ht="11.25">
      <c r="A147" s="1061">
        <v>146</v>
      </c>
      <c r="B147" t="s">
        <v>1065</v>
      </c>
      <c r="C147" t="s">
        <v>1065</v>
      </c>
      <c r="D147" t="s">
        <v>1066</v>
      </c>
    </row>
    <row r="148" spans="1:4" ht="11.25">
      <c r="A148" s="1061">
        <v>147</v>
      </c>
      <c r="B148" t="s">
        <v>1065</v>
      </c>
      <c r="C148" t="s">
        <v>1069</v>
      </c>
      <c r="D148" t="s">
        <v>1070</v>
      </c>
    </row>
    <row r="149" spans="1:4" ht="11.25">
      <c r="A149" s="1061">
        <v>148</v>
      </c>
      <c r="B149" t="s">
        <v>1065</v>
      </c>
      <c r="C149" t="s">
        <v>1023</v>
      </c>
      <c r="D149" t="s">
        <v>1071</v>
      </c>
    </row>
    <row r="150" spans="1:4" ht="11.25">
      <c r="A150" s="1061">
        <v>149</v>
      </c>
      <c r="B150" t="s">
        <v>1065</v>
      </c>
      <c r="C150" t="s">
        <v>1072</v>
      </c>
      <c r="D150" t="s">
        <v>1073</v>
      </c>
    </row>
    <row r="151" spans="1:4" ht="11.25">
      <c r="A151" s="1061">
        <v>150</v>
      </c>
      <c r="B151" t="s">
        <v>1065</v>
      </c>
      <c r="C151" t="s">
        <v>1074</v>
      </c>
      <c r="D151" t="s">
        <v>1075</v>
      </c>
    </row>
    <row r="152" spans="1:4" ht="11.25">
      <c r="A152" s="1061">
        <v>151</v>
      </c>
      <c r="B152" t="s">
        <v>1065</v>
      </c>
      <c r="C152" t="s">
        <v>1027</v>
      </c>
      <c r="D152" t="s">
        <v>1076</v>
      </c>
    </row>
    <row r="153" spans="1:4" ht="11.25">
      <c r="A153" s="1061">
        <v>152</v>
      </c>
      <c r="B153" t="s">
        <v>1065</v>
      </c>
      <c r="C153" t="s">
        <v>1077</v>
      </c>
      <c r="D153" t="s">
        <v>1078</v>
      </c>
    </row>
    <row r="154" spans="1:4" ht="11.25">
      <c r="A154" s="1061">
        <v>153</v>
      </c>
      <c r="B154" t="s">
        <v>1065</v>
      </c>
      <c r="C154" t="s">
        <v>1079</v>
      </c>
      <c r="D154" t="s">
        <v>1080</v>
      </c>
    </row>
    <row r="155" spans="1:4" ht="11.25">
      <c r="A155" s="1061">
        <v>154</v>
      </c>
      <c r="B155" t="s">
        <v>1065</v>
      </c>
      <c r="C155" t="s">
        <v>1081</v>
      </c>
      <c r="D155" t="s">
        <v>1082</v>
      </c>
    </row>
    <row r="156" spans="1:4" ht="11.25">
      <c r="A156" s="1061">
        <v>155</v>
      </c>
      <c r="B156" t="s">
        <v>1065</v>
      </c>
      <c r="C156" t="s">
        <v>1083</v>
      </c>
      <c r="D156" t="s">
        <v>1084</v>
      </c>
    </row>
    <row r="157" spans="1:4" ht="11.25">
      <c r="A157" s="1061">
        <v>156</v>
      </c>
      <c r="B157" t="s">
        <v>1065</v>
      </c>
      <c r="C157" t="s">
        <v>1085</v>
      </c>
      <c r="D157" t="s">
        <v>1086</v>
      </c>
    </row>
    <row r="158" spans="1:4" ht="11.25">
      <c r="A158" s="1061">
        <v>157</v>
      </c>
      <c r="B158" t="s">
        <v>1065</v>
      </c>
      <c r="C158" t="s">
        <v>1087</v>
      </c>
      <c r="D158" t="s">
        <v>1088</v>
      </c>
    </row>
    <row r="159" spans="1:4" ht="11.25">
      <c r="A159" s="1061">
        <v>158</v>
      </c>
      <c r="B159" t="s">
        <v>1065</v>
      </c>
      <c r="C159" t="s">
        <v>1089</v>
      </c>
      <c r="D159" t="s">
        <v>1090</v>
      </c>
    </row>
    <row r="160" spans="1:4" ht="11.25">
      <c r="A160" s="1061">
        <v>159</v>
      </c>
      <c r="B160" t="s">
        <v>1065</v>
      </c>
      <c r="C160" t="s">
        <v>1091</v>
      </c>
      <c r="D160" t="s">
        <v>1092</v>
      </c>
    </row>
    <row r="161" spans="1:4" ht="11.25">
      <c r="A161" s="1061">
        <v>160</v>
      </c>
      <c r="B161" t="s">
        <v>1065</v>
      </c>
      <c r="C161" t="s">
        <v>1093</v>
      </c>
      <c r="D161" t="s">
        <v>1094</v>
      </c>
    </row>
    <row r="162" spans="1:4" ht="11.25">
      <c r="A162" s="1061">
        <v>161</v>
      </c>
      <c r="B162" t="s">
        <v>1065</v>
      </c>
      <c r="C162" t="s">
        <v>1095</v>
      </c>
      <c r="D162" t="s">
        <v>1096</v>
      </c>
    </row>
    <row r="163" spans="1:4" ht="11.25">
      <c r="A163" s="1061">
        <v>162</v>
      </c>
      <c r="B163" t="s">
        <v>1065</v>
      </c>
      <c r="C163" t="s">
        <v>1097</v>
      </c>
      <c r="D163" t="s">
        <v>1098</v>
      </c>
    </row>
    <row r="164" spans="1:4" ht="11.25">
      <c r="A164" s="1061">
        <v>163</v>
      </c>
      <c r="B164" t="s">
        <v>1065</v>
      </c>
      <c r="C164" t="s">
        <v>1099</v>
      </c>
      <c r="D164" t="s">
        <v>1100</v>
      </c>
    </row>
    <row r="165" spans="1:4" ht="11.25">
      <c r="A165" s="1061">
        <v>164</v>
      </c>
      <c r="B165" t="s">
        <v>1065</v>
      </c>
      <c r="C165" t="s">
        <v>1101</v>
      </c>
      <c r="D165" t="s">
        <v>1102</v>
      </c>
    </row>
    <row r="166" spans="1:4" ht="11.25">
      <c r="A166" s="1061">
        <v>165</v>
      </c>
      <c r="B166" t="s">
        <v>1065</v>
      </c>
      <c r="C166" t="s">
        <v>1103</v>
      </c>
      <c r="D166" t="s">
        <v>1104</v>
      </c>
    </row>
    <row r="167" spans="1:4" ht="11.25">
      <c r="A167" s="1061">
        <v>166</v>
      </c>
      <c r="B167" t="s">
        <v>1065</v>
      </c>
      <c r="C167" t="s">
        <v>1105</v>
      </c>
      <c r="D167" t="s">
        <v>1106</v>
      </c>
    </row>
    <row r="168" spans="1:4" ht="11.25">
      <c r="A168" s="1061">
        <v>167</v>
      </c>
      <c r="B168" t="s">
        <v>1065</v>
      </c>
      <c r="C168" t="s">
        <v>1107</v>
      </c>
      <c r="D168" t="s">
        <v>1108</v>
      </c>
    </row>
    <row r="169" spans="1:4" ht="11.25">
      <c r="A169" s="1061">
        <v>168</v>
      </c>
      <c r="B169" t="s">
        <v>1065</v>
      </c>
      <c r="C169" t="s">
        <v>1109</v>
      </c>
      <c r="D169" t="s">
        <v>1110</v>
      </c>
    </row>
    <row r="170" spans="1:4" ht="11.25">
      <c r="A170" s="1061">
        <v>169</v>
      </c>
      <c r="B170" t="s">
        <v>1065</v>
      </c>
      <c r="C170" t="s">
        <v>1111</v>
      </c>
      <c r="D170" t="s">
        <v>1112</v>
      </c>
    </row>
    <row r="171" spans="1:4" ht="11.25">
      <c r="A171" s="1061">
        <v>170</v>
      </c>
      <c r="B171" t="s">
        <v>1065</v>
      </c>
      <c r="C171" t="s">
        <v>1113</v>
      </c>
      <c r="D171" t="s">
        <v>1114</v>
      </c>
    </row>
    <row r="172" spans="1:4" ht="11.25">
      <c r="A172" s="1061">
        <v>171</v>
      </c>
      <c r="B172" t="s">
        <v>1065</v>
      </c>
      <c r="C172" t="s">
        <v>1115</v>
      </c>
      <c r="D172" t="s">
        <v>1116</v>
      </c>
    </row>
    <row r="173" spans="1:4" ht="11.25">
      <c r="A173" s="1061">
        <v>172</v>
      </c>
      <c r="B173" t="s">
        <v>1065</v>
      </c>
      <c r="C173" t="s">
        <v>1117</v>
      </c>
      <c r="D173" t="s">
        <v>1118</v>
      </c>
    </row>
    <row r="174" spans="1:4" ht="11.25">
      <c r="A174" s="1061">
        <v>173</v>
      </c>
      <c r="B174" t="s">
        <v>1065</v>
      </c>
      <c r="C174" t="s">
        <v>1119</v>
      </c>
      <c r="D174" t="s">
        <v>1120</v>
      </c>
    </row>
    <row r="175" spans="1:4" ht="11.25">
      <c r="A175" s="1061">
        <v>174</v>
      </c>
      <c r="B175" t="s">
        <v>1065</v>
      </c>
      <c r="C175" t="s">
        <v>1121</v>
      </c>
      <c r="D175" t="s">
        <v>1122</v>
      </c>
    </row>
    <row r="176" spans="1:4" ht="11.25">
      <c r="A176" s="1061">
        <v>175</v>
      </c>
      <c r="B176" t="s">
        <v>1065</v>
      </c>
      <c r="C176" t="s">
        <v>1123</v>
      </c>
      <c r="D176" t="s">
        <v>1124</v>
      </c>
    </row>
    <row r="177" spans="1:4" ht="11.25">
      <c r="A177" s="1061">
        <v>176</v>
      </c>
      <c r="B177" t="s">
        <v>1065</v>
      </c>
      <c r="C177" t="s">
        <v>1125</v>
      </c>
      <c r="D177" t="s">
        <v>1126</v>
      </c>
    </row>
    <row r="178" spans="1:4" ht="11.25">
      <c r="A178" s="1061">
        <v>177</v>
      </c>
      <c r="B178" t="s">
        <v>1065</v>
      </c>
      <c r="C178" t="s">
        <v>1127</v>
      </c>
      <c r="D178" t="s">
        <v>1128</v>
      </c>
    </row>
    <row r="179" spans="1:4" ht="11.25">
      <c r="A179" s="1061">
        <v>178</v>
      </c>
      <c r="B179" t="s">
        <v>1065</v>
      </c>
      <c r="C179" t="s">
        <v>1129</v>
      </c>
      <c r="D179" t="s">
        <v>1130</v>
      </c>
    </row>
    <row r="180" spans="1:4" ht="11.25">
      <c r="A180" s="1061">
        <v>179</v>
      </c>
      <c r="B180" t="s">
        <v>1065</v>
      </c>
      <c r="C180" t="s">
        <v>1131</v>
      </c>
      <c r="D180" t="s">
        <v>1132</v>
      </c>
    </row>
    <row r="181" spans="1:4" ht="11.25">
      <c r="A181" s="1061">
        <v>180</v>
      </c>
      <c r="B181" t="s">
        <v>1065</v>
      </c>
      <c r="C181" t="s">
        <v>1133</v>
      </c>
      <c r="D181" t="s">
        <v>1134</v>
      </c>
    </row>
    <row r="182" spans="1:4" ht="11.25">
      <c r="A182" s="1061">
        <v>181</v>
      </c>
      <c r="B182" t="s">
        <v>1065</v>
      </c>
      <c r="C182" t="s">
        <v>1135</v>
      </c>
      <c r="D182" t="s">
        <v>1136</v>
      </c>
    </row>
    <row r="183" spans="1:4" ht="11.25">
      <c r="A183" s="1061">
        <v>182</v>
      </c>
      <c r="B183" t="s">
        <v>1065</v>
      </c>
      <c r="C183" t="s">
        <v>1137</v>
      </c>
      <c r="D183" t="s">
        <v>1138</v>
      </c>
    </row>
    <row r="184" spans="1:4" ht="11.25">
      <c r="A184" s="1061">
        <v>183</v>
      </c>
      <c r="B184" t="s">
        <v>1139</v>
      </c>
      <c r="C184" t="s">
        <v>1141</v>
      </c>
      <c r="D184" t="s">
        <v>1142</v>
      </c>
    </row>
    <row r="185" spans="1:4" ht="11.25">
      <c r="A185" s="1061">
        <v>184</v>
      </c>
      <c r="B185" t="s">
        <v>1139</v>
      </c>
      <c r="C185" t="s">
        <v>1139</v>
      </c>
      <c r="D185" t="s">
        <v>1140</v>
      </c>
    </row>
    <row r="186" spans="1:4" ht="11.25">
      <c r="A186" s="1061">
        <v>185</v>
      </c>
      <c r="B186" t="s">
        <v>1139</v>
      </c>
      <c r="C186" t="s">
        <v>1143</v>
      </c>
      <c r="D186" t="s">
        <v>1144</v>
      </c>
    </row>
    <row r="187" spans="1:4" ht="11.25">
      <c r="A187" s="1061">
        <v>186</v>
      </c>
      <c r="B187" t="s">
        <v>1139</v>
      </c>
      <c r="C187" t="s">
        <v>1145</v>
      </c>
      <c r="D187" t="s">
        <v>1146</v>
      </c>
    </row>
    <row r="188" spans="1:4" ht="11.25">
      <c r="A188" s="1061">
        <v>187</v>
      </c>
      <c r="B188" t="s">
        <v>1139</v>
      </c>
      <c r="C188" t="s">
        <v>1147</v>
      </c>
      <c r="D188" t="s">
        <v>1148</v>
      </c>
    </row>
    <row r="189" spans="1:4" ht="11.25">
      <c r="A189" s="1061">
        <v>188</v>
      </c>
      <c r="B189" t="s">
        <v>1139</v>
      </c>
      <c r="C189" t="s">
        <v>1149</v>
      </c>
      <c r="D189" t="s">
        <v>1150</v>
      </c>
    </row>
    <row r="190" spans="1:4" ht="11.25">
      <c r="A190" s="1061">
        <v>189</v>
      </c>
      <c r="B190" t="s">
        <v>1139</v>
      </c>
      <c r="C190" t="s">
        <v>1151</v>
      </c>
      <c r="D190" t="s">
        <v>1152</v>
      </c>
    </row>
    <row r="191" spans="1:4" ht="11.25">
      <c r="A191" s="1061">
        <v>190</v>
      </c>
      <c r="B191" t="s">
        <v>1139</v>
      </c>
      <c r="C191" t="s">
        <v>1153</v>
      </c>
      <c r="D191" t="s">
        <v>1154</v>
      </c>
    </row>
    <row r="192" spans="1:4" ht="11.25">
      <c r="A192" s="1061">
        <v>191</v>
      </c>
      <c r="B192" t="s">
        <v>1139</v>
      </c>
      <c r="C192" t="s">
        <v>1155</v>
      </c>
      <c r="D192" t="s">
        <v>1156</v>
      </c>
    </row>
    <row r="193" spans="1:4" ht="11.25">
      <c r="A193" s="1061">
        <v>192</v>
      </c>
      <c r="B193" t="s">
        <v>1139</v>
      </c>
      <c r="C193" t="s">
        <v>1157</v>
      </c>
      <c r="D193" t="s">
        <v>1158</v>
      </c>
    </row>
    <row r="194" spans="1:4" ht="11.25">
      <c r="A194" s="1061">
        <v>193</v>
      </c>
      <c r="B194" t="s">
        <v>1139</v>
      </c>
      <c r="C194" t="s">
        <v>1159</v>
      </c>
      <c r="D194" t="s">
        <v>1160</v>
      </c>
    </row>
    <row r="195" spans="1:4" ht="11.25">
      <c r="A195" s="1061">
        <v>194</v>
      </c>
      <c r="B195" t="s">
        <v>1139</v>
      </c>
      <c r="C195" t="s">
        <v>1161</v>
      </c>
      <c r="D195" t="s">
        <v>1162</v>
      </c>
    </row>
    <row r="196" spans="1:4" ht="11.25">
      <c r="A196" s="1061">
        <v>195</v>
      </c>
      <c r="B196" t="s">
        <v>1139</v>
      </c>
      <c r="C196" t="s">
        <v>1163</v>
      </c>
      <c r="D196" t="s">
        <v>1164</v>
      </c>
    </row>
    <row r="197" spans="1:4" ht="11.25">
      <c r="A197" s="1061">
        <v>196</v>
      </c>
      <c r="B197" t="s">
        <v>1139</v>
      </c>
      <c r="C197" t="s">
        <v>1165</v>
      </c>
      <c r="D197" t="s">
        <v>1166</v>
      </c>
    </row>
    <row r="198" spans="1:4" ht="11.25">
      <c r="A198" s="1061">
        <v>197</v>
      </c>
      <c r="B198" t="s">
        <v>1139</v>
      </c>
      <c r="C198" t="s">
        <v>1167</v>
      </c>
      <c r="D198" t="s">
        <v>1168</v>
      </c>
    </row>
    <row r="199" spans="1:4" ht="11.25">
      <c r="A199" s="1061">
        <v>198</v>
      </c>
      <c r="B199" t="s">
        <v>1139</v>
      </c>
      <c r="C199" t="s">
        <v>1169</v>
      </c>
      <c r="D199" t="s">
        <v>1170</v>
      </c>
    </row>
    <row r="200" spans="1:4" ht="11.25">
      <c r="A200" s="1061">
        <v>199</v>
      </c>
      <c r="B200" t="s">
        <v>1139</v>
      </c>
      <c r="C200" t="s">
        <v>1171</v>
      </c>
      <c r="D200" t="s">
        <v>1172</v>
      </c>
    </row>
    <row r="201" spans="1:4" ht="11.25">
      <c r="A201" s="1061">
        <v>200</v>
      </c>
      <c r="B201" t="s">
        <v>1139</v>
      </c>
      <c r="C201" t="s">
        <v>1173</v>
      </c>
      <c r="D201" t="s">
        <v>1174</v>
      </c>
    </row>
    <row r="202" spans="1:4" ht="11.25">
      <c r="A202" s="1061">
        <v>201</v>
      </c>
      <c r="B202" t="s">
        <v>1139</v>
      </c>
      <c r="C202" t="s">
        <v>1175</v>
      </c>
      <c r="D202" t="s">
        <v>1176</v>
      </c>
    </row>
    <row r="203" spans="1:4" ht="11.25">
      <c r="A203" s="1061">
        <v>202</v>
      </c>
      <c r="B203" t="s">
        <v>1139</v>
      </c>
      <c r="C203" t="s">
        <v>1177</v>
      </c>
      <c r="D203" t="s">
        <v>1178</v>
      </c>
    </row>
    <row r="204" spans="1:4" ht="11.25">
      <c r="A204" s="1061">
        <v>203</v>
      </c>
      <c r="B204" t="s">
        <v>1139</v>
      </c>
      <c r="C204" t="s">
        <v>1179</v>
      </c>
      <c r="D204" t="s">
        <v>1180</v>
      </c>
    </row>
    <row r="205" spans="1:4" ht="11.25">
      <c r="A205" s="1061">
        <v>204</v>
      </c>
      <c r="B205" t="s">
        <v>1139</v>
      </c>
      <c r="C205" t="s">
        <v>1181</v>
      </c>
      <c r="D205" t="s">
        <v>1182</v>
      </c>
    </row>
    <row r="206" spans="1:4" ht="11.25">
      <c r="A206" s="1061">
        <v>205</v>
      </c>
      <c r="B206" t="s">
        <v>1139</v>
      </c>
      <c r="C206" t="s">
        <v>1183</v>
      </c>
      <c r="D206" t="s">
        <v>1184</v>
      </c>
    </row>
    <row r="207" spans="1:4" ht="11.25">
      <c r="A207" s="1061">
        <v>206</v>
      </c>
      <c r="B207" t="s">
        <v>1185</v>
      </c>
      <c r="C207" t="s">
        <v>1187</v>
      </c>
      <c r="D207" t="s">
        <v>1188</v>
      </c>
    </row>
    <row r="208" spans="1:4" ht="11.25">
      <c r="A208" s="1061">
        <v>207</v>
      </c>
      <c r="B208" t="s">
        <v>1185</v>
      </c>
      <c r="C208" t="s">
        <v>1185</v>
      </c>
      <c r="D208" t="s">
        <v>1186</v>
      </c>
    </row>
    <row r="209" spans="1:4" ht="11.25">
      <c r="A209" s="1061">
        <v>208</v>
      </c>
      <c r="B209" t="s">
        <v>1185</v>
      </c>
      <c r="C209" t="s">
        <v>1189</v>
      </c>
      <c r="D209" t="s">
        <v>1190</v>
      </c>
    </row>
    <row r="210" spans="1:4" ht="11.25">
      <c r="A210" s="1061">
        <v>209</v>
      </c>
      <c r="B210" t="s">
        <v>1185</v>
      </c>
      <c r="C210" t="s">
        <v>1191</v>
      </c>
      <c r="D210" t="s">
        <v>1192</v>
      </c>
    </row>
    <row r="211" spans="1:4" ht="11.25">
      <c r="A211" s="1061">
        <v>210</v>
      </c>
      <c r="B211" t="s">
        <v>1185</v>
      </c>
      <c r="C211" t="s">
        <v>1193</v>
      </c>
      <c r="D211" t="s">
        <v>1194</v>
      </c>
    </row>
    <row r="212" spans="1:4" ht="11.25">
      <c r="A212" s="1061">
        <v>211</v>
      </c>
      <c r="B212" t="s">
        <v>1185</v>
      </c>
      <c r="C212" t="s">
        <v>1195</v>
      </c>
      <c r="D212" t="s">
        <v>1196</v>
      </c>
    </row>
    <row r="213" spans="1:4" ht="11.25">
      <c r="A213" s="1061">
        <v>212</v>
      </c>
      <c r="B213" t="s">
        <v>1185</v>
      </c>
      <c r="C213" t="s">
        <v>1197</v>
      </c>
      <c r="D213" t="s">
        <v>1198</v>
      </c>
    </row>
    <row r="214" spans="1:4" ht="11.25">
      <c r="A214" s="1061">
        <v>213</v>
      </c>
      <c r="B214" t="s">
        <v>1185</v>
      </c>
      <c r="C214" t="s">
        <v>1199</v>
      </c>
      <c r="D214" t="s">
        <v>1200</v>
      </c>
    </row>
    <row r="215" spans="1:4" ht="11.25">
      <c r="A215" s="1061">
        <v>214</v>
      </c>
      <c r="B215" t="s">
        <v>1185</v>
      </c>
      <c r="C215" t="s">
        <v>1201</v>
      </c>
      <c r="D215" t="s">
        <v>1202</v>
      </c>
    </row>
    <row r="216" spans="1:4" ht="11.25">
      <c r="A216" s="1061">
        <v>215</v>
      </c>
      <c r="B216" t="s">
        <v>1185</v>
      </c>
      <c r="C216" t="s">
        <v>1203</v>
      </c>
      <c r="D216" t="s">
        <v>1204</v>
      </c>
    </row>
    <row r="217" spans="1:4" ht="11.25">
      <c r="A217" s="1061">
        <v>216</v>
      </c>
      <c r="B217" t="s">
        <v>1185</v>
      </c>
      <c r="C217" t="s">
        <v>1205</v>
      </c>
      <c r="D217" t="s">
        <v>1206</v>
      </c>
    </row>
    <row r="218" spans="1:4" ht="11.25">
      <c r="A218" s="1061">
        <v>217</v>
      </c>
      <c r="B218" t="s">
        <v>1185</v>
      </c>
      <c r="C218" t="s">
        <v>1207</v>
      </c>
      <c r="D218" t="s">
        <v>1208</v>
      </c>
    </row>
    <row r="219" spans="1:4" ht="11.25">
      <c r="A219" s="1061">
        <v>218</v>
      </c>
      <c r="B219" t="s">
        <v>1185</v>
      </c>
      <c r="C219" t="s">
        <v>1209</v>
      </c>
      <c r="D219" t="s">
        <v>1210</v>
      </c>
    </row>
    <row r="220" spans="1:4" ht="11.25">
      <c r="A220" s="1061">
        <v>219</v>
      </c>
      <c r="B220" t="s">
        <v>1185</v>
      </c>
      <c r="C220" t="s">
        <v>1211</v>
      </c>
      <c r="D220" t="s">
        <v>1212</v>
      </c>
    </row>
    <row r="221" spans="1:4" ht="11.25">
      <c r="A221" s="1061">
        <v>220</v>
      </c>
      <c r="B221" t="s">
        <v>1185</v>
      </c>
      <c r="C221" t="s">
        <v>1213</v>
      </c>
      <c r="D221" t="s">
        <v>1214</v>
      </c>
    </row>
    <row r="222" spans="1:4" ht="11.25">
      <c r="A222" s="1061">
        <v>221</v>
      </c>
      <c r="B222" t="s">
        <v>1185</v>
      </c>
      <c r="C222" t="s">
        <v>1215</v>
      </c>
      <c r="D222" t="s">
        <v>1216</v>
      </c>
    </row>
    <row r="223" spans="1:4" ht="11.25">
      <c r="A223" s="1061">
        <v>222</v>
      </c>
      <c r="B223" t="s">
        <v>1185</v>
      </c>
      <c r="C223" t="s">
        <v>1217</v>
      </c>
      <c r="D223" t="s">
        <v>1218</v>
      </c>
    </row>
    <row r="224" spans="1:4" ht="11.25">
      <c r="A224" s="1061">
        <v>223</v>
      </c>
      <c r="B224" t="s">
        <v>1185</v>
      </c>
      <c r="C224" t="s">
        <v>1219</v>
      </c>
      <c r="D224" t="s">
        <v>1220</v>
      </c>
    </row>
    <row r="225" spans="1:4" ht="11.25">
      <c r="A225" s="1061">
        <v>224</v>
      </c>
      <c r="B225" t="s">
        <v>1221</v>
      </c>
      <c r="C225" t="s">
        <v>1221</v>
      </c>
      <c r="D225" t="s">
        <v>1222</v>
      </c>
    </row>
    <row r="226" spans="1:4" ht="11.25">
      <c r="A226" s="1061">
        <v>225</v>
      </c>
      <c r="B226" t="s">
        <v>1221</v>
      </c>
      <c r="C226" t="s">
        <v>1223</v>
      </c>
      <c r="D226" t="s">
        <v>1224</v>
      </c>
    </row>
    <row r="227" spans="1:4" ht="11.25">
      <c r="A227" s="1061">
        <v>226</v>
      </c>
      <c r="B227" t="s">
        <v>1221</v>
      </c>
      <c r="C227" t="s">
        <v>1225</v>
      </c>
      <c r="D227" t="s">
        <v>1226</v>
      </c>
    </row>
    <row r="228" spans="1:4" ht="11.25">
      <c r="A228" s="1061">
        <v>227</v>
      </c>
      <c r="B228" t="s">
        <v>1221</v>
      </c>
      <c r="C228" t="s">
        <v>1227</v>
      </c>
      <c r="D228" t="s">
        <v>1228</v>
      </c>
    </row>
    <row r="229" spans="1:4" ht="11.25">
      <c r="A229" s="1061">
        <v>228</v>
      </c>
      <c r="B229" t="s">
        <v>1221</v>
      </c>
      <c r="C229" t="s">
        <v>1229</v>
      </c>
      <c r="D229" t="s">
        <v>1230</v>
      </c>
    </row>
    <row r="230" spans="1:4" ht="11.25">
      <c r="A230" s="1061">
        <v>229</v>
      </c>
      <c r="B230" t="s">
        <v>1221</v>
      </c>
      <c r="C230" t="s">
        <v>1231</v>
      </c>
      <c r="D230" t="s">
        <v>1232</v>
      </c>
    </row>
    <row r="231" spans="1:4" ht="11.25">
      <c r="A231" s="1061">
        <v>230</v>
      </c>
      <c r="B231" t="s">
        <v>1221</v>
      </c>
      <c r="C231" t="s">
        <v>1233</v>
      </c>
      <c r="D231" t="s">
        <v>1234</v>
      </c>
    </row>
    <row r="232" spans="1:4" ht="11.25">
      <c r="A232" s="1061">
        <v>231</v>
      </c>
      <c r="B232" t="s">
        <v>1221</v>
      </c>
      <c r="C232" t="s">
        <v>1235</v>
      </c>
      <c r="D232" t="s">
        <v>1236</v>
      </c>
    </row>
    <row r="233" spans="1:4" ht="11.25">
      <c r="A233" s="1061">
        <v>232</v>
      </c>
      <c r="B233" t="s">
        <v>1221</v>
      </c>
      <c r="C233" t="s">
        <v>1237</v>
      </c>
      <c r="D233" t="s">
        <v>1238</v>
      </c>
    </row>
    <row r="234" spans="1:4" ht="11.25">
      <c r="A234" s="1061">
        <v>233</v>
      </c>
      <c r="B234" t="s">
        <v>1221</v>
      </c>
      <c r="C234" t="s">
        <v>1239</v>
      </c>
      <c r="D234" t="s">
        <v>1240</v>
      </c>
    </row>
    <row r="235" spans="1:4" ht="11.25">
      <c r="A235" s="1061">
        <v>234</v>
      </c>
      <c r="B235" t="s">
        <v>1221</v>
      </c>
      <c r="C235" t="s">
        <v>1241</v>
      </c>
      <c r="D235" t="s">
        <v>1242</v>
      </c>
    </row>
    <row r="236" spans="1:4" ht="11.25">
      <c r="A236" s="1061">
        <v>235</v>
      </c>
      <c r="B236" t="s">
        <v>1221</v>
      </c>
      <c r="C236" t="s">
        <v>1243</v>
      </c>
      <c r="D236" t="s">
        <v>1244</v>
      </c>
    </row>
    <row r="237" spans="1:4" ht="11.25">
      <c r="A237" s="1061">
        <v>236</v>
      </c>
      <c r="B237" t="s">
        <v>1221</v>
      </c>
      <c r="C237" t="s">
        <v>1245</v>
      </c>
      <c r="D237" t="s">
        <v>1246</v>
      </c>
    </row>
    <row r="238" spans="1:4" ht="11.25">
      <c r="A238" s="1061">
        <v>237</v>
      </c>
      <c r="B238" t="s">
        <v>1247</v>
      </c>
      <c r="C238" t="s">
        <v>1249</v>
      </c>
      <c r="D238" t="s">
        <v>1250</v>
      </c>
    </row>
    <row r="239" spans="1:4" ht="11.25">
      <c r="A239" s="1061">
        <v>238</v>
      </c>
      <c r="B239" t="s">
        <v>1247</v>
      </c>
      <c r="C239" t="s">
        <v>1247</v>
      </c>
      <c r="D239" t="s">
        <v>1248</v>
      </c>
    </row>
    <row r="240" spans="1:4" ht="11.25">
      <c r="A240" s="1061">
        <v>239</v>
      </c>
      <c r="B240" t="s">
        <v>1247</v>
      </c>
      <c r="C240" t="s">
        <v>1251</v>
      </c>
      <c r="D240" t="s">
        <v>1252</v>
      </c>
    </row>
    <row r="241" spans="1:4" ht="11.25">
      <c r="A241" s="1061">
        <v>240</v>
      </c>
      <c r="B241" t="s">
        <v>1247</v>
      </c>
      <c r="C241" t="s">
        <v>1253</v>
      </c>
      <c r="D241" t="s">
        <v>1254</v>
      </c>
    </row>
    <row r="242" spans="1:4" ht="11.25">
      <c r="A242" s="1061">
        <v>241</v>
      </c>
      <c r="B242" t="s">
        <v>1247</v>
      </c>
      <c r="C242" t="s">
        <v>1255</v>
      </c>
      <c r="D242" t="s">
        <v>1256</v>
      </c>
    </row>
    <row r="243" spans="1:4" ht="11.25">
      <c r="A243" s="1061">
        <v>242</v>
      </c>
      <c r="B243" t="s">
        <v>1247</v>
      </c>
      <c r="C243" t="s">
        <v>1257</v>
      </c>
      <c r="D243" t="s">
        <v>1258</v>
      </c>
    </row>
    <row r="244" spans="1:4" ht="11.25">
      <c r="A244" s="1061">
        <v>243</v>
      </c>
      <c r="B244" t="s">
        <v>1247</v>
      </c>
      <c r="C244" t="s">
        <v>1259</v>
      </c>
      <c r="D244" t="s">
        <v>1260</v>
      </c>
    </row>
    <row r="245" spans="1:4" ht="11.25">
      <c r="A245" s="1061">
        <v>244</v>
      </c>
      <c r="B245" t="s">
        <v>1247</v>
      </c>
      <c r="C245" t="s">
        <v>1261</v>
      </c>
      <c r="D245" t="s">
        <v>1262</v>
      </c>
    </row>
    <row r="246" spans="1:4" ht="11.25">
      <c r="A246" s="1061">
        <v>245</v>
      </c>
      <c r="B246" t="s">
        <v>1247</v>
      </c>
      <c r="C246" t="s">
        <v>1263</v>
      </c>
      <c r="D246" t="s">
        <v>1264</v>
      </c>
    </row>
    <row r="247" spans="1:4" ht="11.25">
      <c r="A247" s="1061">
        <v>246</v>
      </c>
      <c r="B247" t="s">
        <v>1247</v>
      </c>
      <c r="C247" t="s">
        <v>1265</v>
      </c>
      <c r="D247" t="s">
        <v>1266</v>
      </c>
    </row>
    <row r="248" spans="1:4" ht="11.25">
      <c r="A248" s="1061">
        <v>247</v>
      </c>
      <c r="B248" t="s">
        <v>1247</v>
      </c>
      <c r="C248" t="s">
        <v>1267</v>
      </c>
      <c r="D248" t="s">
        <v>1268</v>
      </c>
    </row>
    <row r="249" spans="1:4" ht="11.25">
      <c r="A249" s="1061">
        <v>248</v>
      </c>
      <c r="B249" t="s">
        <v>1247</v>
      </c>
      <c r="C249" t="s">
        <v>1269</v>
      </c>
      <c r="D249" t="s">
        <v>1270</v>
      </c>
    </row>
    <row r="250" spans="1:4" ht="11.25">
      <c r="A250" s="1061">
        <v>249</v>
      </c>
      <c r="B250" t="s">
        <v>1247</v>
      </c>
      <c r="C250" t="s">
        <v>1271</v>
      </c>
      <c r="D250" t="s">
        <v>1272</v>
      </c>
    </row>
    <row r="251" spans="1:4" ht="11.25">
      <c r="A251" s="1061">
        <v>250</v>
      </c>
      <c r="B251" t="s">
        <v>1247</v>
      </c>
      <c r="C251" t="s">
        <v>1273</v>
      </c>
      <c r="D251" t="s">
        <v>1274</v>
      </c>
    </row>
    <row r="252" spans="1:4" ht="11.25">
      <c r="A252" s="1061">
        <v>251</v>
      </c>
      <c r="B252" t="s">
        <v>1247</v>
      </c>
      <c r="C252" t="s">
        <v>1275</v>
      </c>
      <c r="D252" t="s">
        <v>1276</v>
      </c>
    </row>
    <row r="253" spans="1:4" ht="11.25">
      <c r="A253" s="1061">
        <v>252</v>
      </c>
      <c r="B253" t="s">
        <v>1277</v>
      </c>
      <c r="C253" t="s">
        <v>1277</v>
      </c>
      <c r="D253" t="s">
        <v>1278</v>
      </c>
    </row>
    <row r="254" spans="1:4" ht="11.25">
      <c r="A254" s="1061">
        <v>253</v>
      </c>
      <c r="B254" t="s">
        <v>1277</v>
      </c>
      <c r="C254" t="s">
        <v>1279</v>
      </c>
      <c r="D254" t="s">
        <v>1280</v>
      </c>
    </row>
    <row r="255" spans="1:4" ht="11.25">
      <c r="A255" s="1061">
        <v>254</v>
      </c>
      <c r="B255" t="s">
        <v>1277</v>
      </c>
      <c r="C255" t="s">
        <v>1281</v>
      </c>
      <c r="D255" t="s">
        <v>1282</v>
      </c>
    </row>
    <row r="256" spans="1:4" ht="11.25">
      <c r="A256" s="1061">
        <v>255</v>
      </c>
      <c r="B256" t="s">
        <v>1277</v>
      </c>
      <c r="C256" t="s">
        <v>1283</v>
      </c>
      <c r="D256" t="s">
        <v>1284</v>
      </c>
    </row>
    <row r="257" spans="1:4" ht="11.25">
      <c r="A257" s="1061">
        <v>256</v>
      </c>
      <c r="B257" t="s">
        <v>1277</v>
      </c>
      <c r="C257" t="s">
        <v>1285</v>
      </c>
      <c r="D257" t="s">
        <v>1286</v>
      </c>
    </row>
    <row r="258" spans="1:4" ht="11.25">
      <c r="A258" s="1061">
        <v>257</v>
      </c>
      <c r="B258" t="s">
        <v>1277</v>
      </c>
      <c r="C258" t="s">
        <v>1287</v>
      </c>
      <c r="D258" t="s">
        <v>1288</v>
      </c>
    </row>
    <row r="259" spans="1:4" ht="11.25">
      <c r="A259" s="1061">
        <v>258</v>
      </c>
      <c r="B259" t="s">
        <v>1277</v>
      </c>
      <c r="C259" t="s">
        <v>1289</v>
      </c>
      <c r="D259" t="s">
        <v>1290</v>
      </c>
    </row>
    <row r="260" spans="1:4" ht="11.25">
      <c r="A260" s="1061">
        <v>259</v>
      </c>
      <c r="B260" t="s">
        <v>1277</v>
      </c>
      <c r="C260" t="s">
        <v>1291</v>
      </c>
      <c r="D260" t="s">
        <v>1292</v>
      </c>
    </row>
    <row r="261" spans="1:4" ht="11.25">
      <c r="A261" s="1061">
        <v>260</v>
      </c>
      <c r="B261" t="s">
        <v>1277</v>
      </c>
      <c r="C261" t="s">
        <v>1293</v>
      </c>
      <c r="D261" t="s">
        <v>1294</v>
      </c>
    </row>
    <row r="262" spans="1:4" ht="11.25">
      <c r="A262" s="1061">
        <v>261</v>
      </c>
      <c r="B262" t="s">
        <v>1277</v>
      </c>
      <c r="C262" t="s">
        <v>1295</v>
      </c>
      <c r="D262" t="s">
        <v>1296</v>
      </c>
    </row>
    <row r="263" spans="1:4" ht="11.25">
      <c r="A263" s="1061">
        <v>262</v>
      </c>
      <c r="B263" t="s">
        <v>1277</v>
      </c>
      <c r="C263" t="s">
        <v>1297</v>
      </c>
      <c r="D263" t="s">
        <v>1298</v>
      </c>
    </row>
    <row r="264" spans="1:4" ht="11.25">
      <c r="A264" s="1061">
        <v>263</v>
      </c>
      <c r="B264" t="s">
        <v>1277</v>
      </c>
      <c r="C264" t="s">
        <v>1299</v>
      </c>
      <c r="D264" t="s">
        <v>1300</v>
      </c>
    </row>
    <row r="265" spans="1:4" ht="11.25">
      <c r="A265" s="1061">
        <v>264</v>
      </c>
      <c r="B265" t="s">
        <v>1277</v>
      </c>
      <c r="C265" t="s">
        <v>1301</v>
      </c>
      <c r="D265" t="s">
        <v>1302</v>
      </c>
    </row>
    <row r="266" spans="1:4" ht="11.25">
      <c r="A266" s="1061">
        <v>265</v>
      </c>
      <c r="B266" t="s">
        <v>1277</v>
      </c>
      <c r="C266" t="s">
        <v>1303</v>
      </c>
      <c r="D266" t="s">
        <v>1304</v>
      </c>
    </row>
    <row r="267" spans="1:4" ht="11.25">
      <c r="A267" s="1061">
        <v>266</v>
      </c>
      <c r="B267" t="s">
        <v>1277</v>
      </c>
      <c r="C267" t="s">
        <v>1305</v>
      </c>
      <c r="D267" t="s">
        <v>1306</v>
      </c>
    </row>
    <row r="268" spans="1:4" ht="11.25">
      <c r="A268" s="1061">
        <v>267</v>
      </c>
      <c r="B268" t="s">
        <v>1277</v>
      </c>
      <c r="C268" t="s">
        <v>1307</v>
      </c>
      <c r="D268" t="s">
        <v>1308</v>
      </c>
    </row>
    <row r="269" spans="1:4" ht="11.25">
      <c r="A269" s="1061">
        <v>268</v>
      </c>
      <c r="B269" t="s">
        <v>1277</v>
      </c>
      <c r="C269" t="s">
        <v>1309</v>
      </c>
      <c r="D269" t="s">
        <v>1310</v>
      </c>
    </row>
    <row r="270" spans="1:4" ht="11.25">
      <c r="A270" s="1061">
        <v>269</v>
      </c>
      <c r="B270" t="s">
        <v>1277</v>
      </c>
      <c r="C270" t="s">
        <v>1311</v>
      </c>
      <c r="D270" t="s">
        <v>1312</v>
      </c>
    </row>
    <row r="271" spans="1:4" ht="11.25">
      <c r="A271" s="1061">
        <v>270</v>
      </c>
      <c r="B271" t="s">
        <v>1277</v>
      </c>
      <c r="C271" t="s">
        <v>1313</v>
      </c>
      <c r="D271" t="s">
        <v>1314</v>
      </c>
    </row>
    <row r="272" spans="1:4" ht="11.25">
      <c r="A272" s="1061">
        <v>271</v>
      </c>
      <c r="B272" t="s">
        <v>1315</v>
      </c>
      <c r="C272" t="s">
        <v>1317</v>
      </c>
      <c r="D272" t="s">
        <v>1318</v>
      </c>
    </row>
    <row r="273" spans="1:4" ht="11.25">
      <c r="A273" s="1061">
        <v>272</v>
      </c>
      <c r="B273" t="s">
        <v>1315</v>
      </c>
      <c r="C273" t="s">
        <v>1319</v>
      </c>
      <c r="D273" t="s">
        <v>1320</v>
      </c>
    </row>
    <row r="274" spans="1:4" ht="11.25">
      <c r="A274" s="1061">
        <v>273</v>
      </c>
      <c r="B274" t="s">
        <v>1315</v>
      </c>
      <c r="C274" t="s">
        <v>1321</v>
      </c>
      <c r="D274" t="s">
        <v>1322</v>
      </c>
    </row>
    <row r="275" spans="1:4" ht="11.25">
      <c r="A275" s="1061">
        <v>274</v>
      </c>
      <c r="B275" t="s">
        <v>1315</v>
      </c>
      <c r="C275" t="s">
        <v>1315</v>
      </c>
      <c r="D275" t="s">
        <v>1316</v>
      </c>
    </row>
    <row r="276" spans="1:4" ht="11.25">
      <c r="A276" s="1061">
        <v>275</v>
      </c>
      <c r="B276" t="s">
        <v>1315</v>
      </c>
      <c r="C276" t="s">
        <v>1323</v>
      </c>
      <c r="D276" t="s">
        <v>1324</v>
      </c>
    </row>
    <row r="277" spans="1:4" ht="11.25">
      <c r="A277" s="1061">
        <v>276</v>
      </c>
      <c r="B277" t="s">
        <v>1315</v>
      </c>
      <c r="C277" t="s">
        <v>1325</v>
      </c>
      <c r="D277" t="s">
        <v>1326</v>
      </c>
    </row>
    <row r="278" spans="1:4" ht="11.25">
      <c r="A278" s="1061">
        <v>277</v>
      </c>
      <c r="B278" t="s">
        <v>1315</v>
      </c>
      <c r="C278" t="s">
        <v>1327</v>
      </c>
      <c r="D278" t="s">
        <v>1328</v>
      </c>
    </row>
    <row r="279" spans="1:4" ht="11.25">
      <c r="A279" s="1061">
        <v>278</v>
      </c>
      <c r="B279" t="s">
        <v>1315</v>
      </c>
      <c r="C279" t="s">
        <v>1329</v>
      </c>
      <c r="D279" t="s">
        <v>1330</v>
      </c>
    </row>
    <row r="280" spans="1:4" ht="11.25">
      <c r="A280" s="1061">
        <v>279</v>
      </c>
      <c r="B280" t="s">
        <v>1315</v>
      </c>
      <c r="C280" t="s">
        <v>1331</v>
      </c>
      <c r="D280" t="s">
        <v>1332</v>
      </c>
    </row>
    <row r="281" spans="1:4" ht="11.25">
      <c r="A281" s="1061">
        <v>280</v>
      </c>
      <c r="B281" t="s">
        <v>1315</v>
      </c>
      <c r="C281" t="s">
        <v>802</v>
      </c>
      <c r="D281" t="s">
        <v>1333</v>
      </c>
    </row>
    <row r="282" spans="1:4" ht="11.25">
      <c r="A282" s="1061">
        <v>281</v>
      </c>
      <c r="B282" t="s">
        <v>1315</v>
      </c>
      <c r="C282" t="s">
        <v>1334</v>
      </c>
      <c r="D282" t="s">
        <v>1335</v>
      </c>
    </row>
    <row r="283" spans="1:4" ht="11.25">
      <c r="A283" s="1061">
        <v>282</v>
      </c>
      <c r="B283" t="s">
        <v>1315</v>
      </c>
      <c r="C283" t="s">
        <v>1336</v>
      </c>
      <c r="D283" t="s">
        <v>1337</v>
      </c>
    </row>
    <row r="284" spans="1:4" ht="11.25">
      <c r="A284" s="1061">
        <v>283</v>
      </c>
      <c r="B284" t="s">
        <v>1315</v>
      </c>
      <c r="C284" t="s">
        <v>1338</v>
      </c>
      <c r="D284" t="s">
        <v>1339</v>
      </c>
    </row>
    <row r="285" spans="1:4" ht="11.25">
      <c r="A285" s="1061">
        <v>284</v>
      </c>
      <c r="B285" t="s">
        <v>1315</v>
      </c>
      <c r="C285" t="s">
        <v>1340</v>
      </c>
      <c r="D285" t="s">
        <v>1341</v>
      </c>
    </row>
    <row r="286" spans="1:4" ht="11.25">
      <c r="A286" s="1061">
        <v>285</v>
      </c>
      <c r="B286" t="s">
        <v>1315</v>
      </c>
      <c r="C286" t="s">
        <v>1342</v>
      </c>
      <c r="D286" t="s">
        <v>1343</v>
      </c>
    </row>
    <row r="287" spans="1:4" ht="11.25">
      <c r="A287" s="1061">
        <v>286</v>
      </c>
      <c r="B287" t="s">
        <v>1315</v>
      </c>
      <c r="C287" t="s">
        <v>1344</v>
      </c>
      <c r="D287" t="s">
        <v>1345</v>
      </c>
    </row>
    <row r="288" spans="1:4" ht="11.25">
      <c r="A288" s="1061">
        <v>287</v>
      </c>
      <c r="B288" t="s">
        <v>1315</v>
      </c>
      <c r="C288" t="s">
        <v>1346</v>
      </c>
      <c r="D288" t="s">
        <v>1347</v>
      </c>
    </row>
    <row r="289" spans="1:4" ht="11.25">
      <c r="A289" s="1061">
        <v>288</v>
      </c>
      <c r="B289" t="s">
        <v>1315</v>
      </c>
      <c r="C289" t="s">
        <v>1348</v>
      </c>
      <c r="D289" t="s">
        <v>1349</v>
      </c>
    </row>
    <row r="290" spans="1:4" ht="11.25">
      <c r="A290" s="1061">
        <v>289</v>
      </c>
      <c r="B290" t="s">
        <v>1315</v>
      </c>
      <c r="C290" t="s">
        <v>1350</v>
      </c>
      <c r="D290" t="s">
        <v>1351</v>
      </c>
    </row>
    <row r="291" spans="1:4" ht="11.25">
      <c r="A291" s="1061">
        <v>290</v>
      </c>
      <c r="B291" t="s">
        <v>1315</v>
      </c>
      <c r="C291" t="s">
        <v>1352</v>
      </c>
      <c r="D291" t="s">
        <v>1353</v>
      </c>
    </row>
    <row r="292" spans="1:4" ht="11.25">
      <c r="A292" s="1061">
        <v>291</v>
      </c>
      <c r="B292" t="s">
        <v>1354</v>
      </c>
      <c r="C292" t="s">
        <v>1356</v>
      </c>
      <c r="D292" t="s">
        <v>1357</v>
      </c>
    </row>
    <row r="293" spans="1:4" ht="11.25">
      <c r="A293" s="1061">
        <v>292</v>
      </c>
      <c r="B293" t="s">
        <v>1354</v>
      </c>
      <c r="C293" t="s">
        <v>1358</v>
      </c>
      <c r="D293" t="s">
        <v>1359</v>
      </c>
    </row>
    <row r="294" spans="1:4" ht="11.25">
      <c r="A294" s="1061">
        <v>293</v>
      </c>
      <c r="B294" t="s">
        <v>1354</v>
      </c>
      <c r="C294" t="s">
        <v>1360</v>
      </c>
      <c r="D294" t="s">
        <v>1361</v>
      </c>
    </row>
    <row r="295" spans="1:4" ht="11.25">
      <c r="A295" s="1061">
        <v>294</v>
      </c>
      <c r="B295" t="s">
        <v>1354</v>
      </c>
      <c r="C295" t="s">
        <v>1362</v>
      </c>
      <c r="D295" t="s">
        <v>1363</v>
      </c>
    </row>
    <row r="296" spans="1:4" ht="11.25">
      <c r="A296" s="1061">
        <v>295</v>
      </c>
      <c r="B296" t="s">
        <v>1354</v>
      </c>
      <c r="C296" t="s">
        <v>1364</v>
      </c>
      <c r="D296" t="s">
        <v>1365</v>
      </c>
    </row>
    <row r="297" spans="1:4" ht="11.25">
      <c r="A297" s="1061">
        <v>296</v>
      </c>
      <c r="B297" t="s">
        <v>1354</v>
      </c>
      <c r="C297" t="s">
        <v>1366</v>
      </c>
      <c r="D297" t="s">
        <v>1367</v>
      </c>
    </row>
    <row r="298" spans="1:4" ht="11.25">
      <c r="A298" s="1061">
        <v>297</v>
      </c>
      <c r="B298" t="s">
        <v>1354</v>
      </c>
      <c r="C298" t="s">
        <v>1354</v>
      </c>
      <c r="D298" t="s">
        <v>1355</v>
      </c>
    </row>
    <row r="299" spans="1:4" ht="11.25">
      <c r="A299" s="1061">
        <v>298</v>
      </c>
      <c r="B299" t="s">
        <v>1354</v>
      </c>
      <c r="C299" t="s">
        <v>1368</v>
      </c>
      <c r="D299" t="s">
        <v>1369</v>
      </c>
    </row>
    <row r="300" spans="1:4" ht="11.25">
      <c r="A300" s="1061">
        <v>299</v>
      </c>
      <c r="B300" t="s">
        <v>1354</v>
      </c>
      <c r="C300" t="s">
        <v>1370</v>
      </c>
      <c r="D300" t="s">
        <v>1371</v>
      </c>
    </row>
    <row r="301" spans="1:4" ht="11.25">
      <c r="A301" s="1061">
        <v>300</v>
      </c>
      <c r="B301" t="s">
        <v>1354</v>
      </c>
      <c r="C301" t="s">
        <v>1372</v>
      </c>
      <c r="D301" t="s">
        <v>1373</v>
      </c>
    </row>
    <row r="302" spans="1:4" ht="11.25">
      <c r="A302" s="1061">
        <v>301</v>
      </c>
      <c r="B302" t="s">
        <v>1354</v>
      </c>
      <c r="C302" t="s">
        <v>1374</v>
      </c>
      <c r="D302" t="s">
        <v>1375</v>
      </c>
    </row>
    <row r="303" spans="1:4" ht="11.25">
      <c r="A303" s="1061">
        <v>302</v>
      </c>
      <c r="B303" t="s">
        <v>1354</v>
      </c>
      <c r="C303" t="s">
        <v>1376</v>
      </c>
      <c r="D303" t="s">
        <v>1377</v>
      </c>
    </row>
    <row r="304" spans="1:4" ht="11.25">
      <c r="A304" s="1061">
        <v>303</v>
      </c>
      <c r="B304" t="s">
        <v>1354</v>
      </c>
      <c r="C304" t="s">
        <v>1378</v>
      </c>
      <c r="D304" t="s">
        <v>1379</v>
      </c>
    </row>
    <row r="305" spans="1:4" ht="11.25">
      <c r="A305" s="1061">
        <v>304</v>
      </c>
      <c r="B305" t="s">
        <v>1354</v>
      </c>
      <c r="C305" t="s">
        <v>1380</v>
      </c>
      <c r="D305" t="s">
        <v>1381</v>
      </c>
    </row>
    <row r="306" spans="1:4" ht="11.25">
      <c r="A306" s="1061">
        <v>305</v>
      </c>
      <c r="B306" t="s">
        <v>1354</v>
      </c>
      <c r="C306" t="s">
        <v>1382</v>
      </c>
      <c r="D306" t="s">
        <v>1383</v>
      </c>
    </row>
    <row r="307" spans="1:4" ht="11.25">
      <c r="A307" s="1061">
        <v>306</v>
      </c>
      <c r="B307" t="s">
        <v>1354</v>
      </c>
      <c r="C307" t="s">
        <v>1384</v>
      </c>
      <c r="D307" t="s">
        <v>1385</v>
      </c>
    </row>
    <row r="308" spans="1:4" ht="11.25">
      <c r="A308" s="1061">
        <v>307</v>
      </c>
      <c r="B308" t="s">
        <v>1354</v>
      </c>
      <c r="C308" t="s">
        <v>1386</v>
      </c>
      <c r="D308" t="s">
        <v>1387</v>
      </c>
    </row>
    <row r="309" spans="1:4" ht="11.25">
      <c r="A309" s="1061">
        <v>308</v>
      </c>
      <c r="B309" t="s">
        <v>1354</v>
      </c>
      <c r="C309" t="s">
        <v>1388</v>
      </c>
      <c r="D309" t="s">
        <v>1389</v>
      </c>
    </row>
    <row r="310" spans="1:4" ht="11.25">
      <c r="A310" s="1061">
        <v>309</v>
      </c>
      <c r="B310" t="s">
        <v>1354</v>
      </c>
      <c r="C310" t="s">
        <v>1390</v>
      </c>
      <c r="D310" t="s">
        <v>1391</v>
      </c>
    </row>
    <row r="311" spans="1:4" ht="11.25">
      <c r="A311" s="1061">
        <v>310</v>
      </c>
      <c r="B311" t="s">
        <v>1354</v>
      </c>
      <c r="C311" t="s">
        <v>1392</v>
      </c>
      <c r="D311" t="s">
        <v>1393</v>
      </c>
    </row>
    <row r="312" spans="1:4" ht="11.25">
      <c r="A312" s="1061">
        <v>311</v>
      </c>
      <c r="B312" t="s">
        <v>1354</v>
      </c>
      <c r="C312" t="s">
        <v>1394</v>
      </c>
      <c r="D312" t="s">
        <v>1395</v>
      </c>
    </row>
    <row r="313" spans="1:4" ht="11.25">
      <c r="A313" s="1061">
        <v>312</v>
      </c>
      <c r="B313" t="s">
        <v>1354</v>
      </c>
      <c r="C313" t="s">
        <v>1396</v>
      </c>
      <c r="D313" t="s">
        <v>1397</v>
      </c>
    </row>
    <row r="314" spans="1:4" ht="11.25">
      <c r="A314" s="1061">
        <v>313</v>
      </c>
      <c r="B314" t="s">
        <v>1354</v>
      </c>
      <c r="C314" t="s">
        <v>1398</v>
      </c>
      <c r="D314" t="s">
        <v>1399</v>
      </c>
    </row>
    <row r="315" spans="1:4" ht="11.25">
      <c r="A315" s="1061">
        <v>314</v>
      </c>
      <c r="B315" t="s">
        <v>1354</v>
      </c>
      <c r="C315" t="s">
        <v>1400</v>
      </c>
      <c r="D315" t="s">
        <v>1401</v>
      </c>
    </row>
    <row r="316" spans="1:4" ht="11.25">
      <c r="A316" s="1061">
        <v>315</v>
      </c>
      <c r="B316" t="s">
        <v>1354</v>
      </c>
      <c r="C316" t="s">
        <v>1402</v>
      </c>
      <c r="D316" t="s">
        <v>1403</v>
      </c>
    </row>
    <row r="317" spans="1:4" ht="11.25">
      <c r="A317" s="1061">
        <v>316</v>
      </c>
      <c r="B317" t="s">
        <v>1354</v>
      </c>
      <c r="C317" t="s">
        <v>1404</v>
      </c>
      <c r="D317" t="s">
        <v>1405</v>
      </c>
    </row>
    <row r="318" spans="1:4" ht="11.25">
      <c r="A318" s="1061">
        <v>317</v>
      </c>
      <c r="B318" t="s">
        <v>1354</v>
      </c>
      <c r="C318" t="s">
        <v>1406</v>
      </c>
      <c r="D318" t="s">
        <v>1407</v>
      </c>
    </row>
    <row r="319" spans="1:4" ht="11.25">
      <c r="A319" s="1061">
        <v>318</v>
      </c>
      <c r="B319" t="s">
        <v>1354</v>
      </c>
      <c r="C319" t="s">
        <v>1408</v>
      </c>
      <c r="D319" t="s">
        <v>1409</v>
      </c>
    </row>
    <row r="320" spans="1:4" ht="11.25">
      <c r="A320" s="1061">
        <v>319</v>
      </c>
      <c r="B320" t="s">
        <v>1354</v>
      </c>
      <c r="C320" t="s">
        <v>1410</v>
      </c>
      <c r="D320" t="s">
        <v>1411</v>
      </c>
    </row>
    <row r="321" spans="1:4" ht="11.25">
      <c r="A321" s="1061">
        <v>320</v>
      </c>
      <c r="B321" t="s">
        <v>1354</v>
      </c>
      <c r="C321" t="s">
        <v>1412</v>
      </c>
      <c r="D321" t="s">
        <v>1413</v>
      </c>
    </row>
    <row r="322" spans="1:4" ht="11.25">
      <c r="A322" s="1061">
        <v>321</v>
      </c>
      <c r="B322" t="s">
        <v>1354</v>
      </c>
      <c r="C322" t="s">
        <v>1414</v>
      </c>
      <c r="D322" t="s">
        <v>1415</v>
      </c>
    </row>
    <row r="323" spans="1:4" ht="11.25">
      <c r="A323" s="1061">
        <v>322</v>
      </c>
      <c r="B323" t="s">
        <v>1354</v>
      </c>
      <c r="C323" t="s">
        <v>1416</v>
      </c>
      <c r="D323" t="s">
        <v>1417</v>
      </c>
    </row>
    <row r="324" spans="1:4" ht="11.25">
      <c r="A324" s="1061">
        <v>323</v>
      </c>
      <c r="B324" t="s">
        <v>1418</v>
      </c>
      <c r="C324" t="s">
        <v>1420</v>
      </c>
      <c r="D324" t="s">
        <v>1421</v>
      </c>
    </row>
    <row r="325" spans="1:4" ht="11.25">
      <c r="A325" s="1061">
        <v>324</v>
      </c>
      <c r="B325" t="s">
        <v>1418</v>
      </c>
      <c r="C325" t="s">
        <v>1422</v>
      </c>
      <c r="D325" t="s">
        <v>1423</v>
      </c>
    </row>
    <row r="326" spans="1:4" ht="11.25">
      <c r="A326" s="1061">
        <v>325</v>
      </c>
      <c r="B326" t="s">
        <v>1418</v>
      </c>
      <c r="C326" t="s">
        <v>836</v>
      </c>
      <c r="D326" t="s">
        <v>1424</v>
      </c>
    </row>
    <row r="327" spans="1:4" ht="11.25">
      <c r="A327" s="1061">
        <v>326</v>
      </c>
      <c r="B327" t="s">
        <v>1418</v>
      </c>
      <c r="C327" t="s">
        <v>1425</v>
      </c>
      <c r="D327" t="s">
        <v>1426</v>
      </c>
    </row>
    <row r="328" spans="1:4" ht="11.25">
      <c r="A328" s="1061">
        <v>327</v>
      </c>
      <c r="B328" t="s">
        <v>1418</v>
      </c>
      <c r="C328" t="s">
        <v>1418</v>
      </c>
      <c r="D328" t="s">
        <v>1419</v>
      </c>
    </row>
    <row r="329" spans="1:4" ht="11.25">
      <c r="A329" s="1061">
        <v>328</v>
      </c>
      <c r="B329" t="s">
        <v>1418</v>
      </c>
      <c r="C329" t="s">
        <v>1427</v>
      </c>
      <c r="D329" t="s">
        <v>1428</v>
      </c>
    </row>
    <row r="330" spans="1:4" ht="11.25">
      <c r="A330" s="1061">
        <v>329</v>
      </c>
      <c r="B330" t="s">
        <v>1418</v>
      </c>
      <c r="C330" t="s">
        <v>1429</v>
      </c>
      <c r="D330" t="s">
        <v>1430</v>
      </c>
    </row>
    <row r="331" spans="1:4" ht="11.25">
      <c r="A331" s="1061">
        <v>330</v>
      </c>
      <c r="B331" t="s">
        <v>1418</v>
      </c>
      <c r="C331" t="s">
        <v>1431</v>
      </c>
      <c r="D331" t="s">
        <v>1432</v>
      </c>
    </row>
    <row r="332" spans="1:4" ht="11.25">
      <c r="A332" s="1061">
        <v>331</v>
      </c>
      <c r="B332" t="s">
        <v>1418</v>
      </c>
      <c r="C332" t="s">
        <v>1433</v>
      </c>
      <c r="D332" t="s">
        <v>1434</v>
      </c>
    </row>
    <row r="333" spans="1:4" ht="11.25">
      <c r="A333" s="1061">
        <v>332</v>
      </c>
      <c r="B333" t="s">
        <v>1418</v>
      </c>
      <c r="C333" t="s">
        <v>1435</v>
      </c>
      <c r="D333" t="s">
        <v>1436</v>
      </c>
    </row>
    <row r="334" spans="1:4" ht="11.25">
      <c r="A334" s="1061">
        <v>333</v>
      </c>
      <c r="B334" t="s">
        <v>1418</v>
      </c>
      <c r="C334" t="s">
        <v>1437</v>
      </c>
      <c r="D334" t="s">
        <v>1438</v>
      </c>
    </row>
    <row r="335" spans="1:4" ht="11.25">
      <c r="A335" s="1061">
        <v>334</v>
      </c>
      <c r="B335" t="s">
        <v>1418</v>
      </c>
      <c r="C335" t="s">
        <v>1439</v>
      </c>
      <c r="D335" t="s">
        <v>1440</v>
      </c>
    </row>
    <row r="336" spans="1:4" ht="11.25">
      <c r="A336" s="1061">
        <v>335</v>
      </c>
      <c r="B336" t="s">
        <v>1418</v>
      </c>
      <c r="C336" t="s">
        <v>1441</v>
      </c>
      <c r="D336" t="s">
        <v>1442</v>
      </c>
    </row>
    <row r="337" spans="1:4" ht="11.25">
      <c r="A337" s="1061">
        <v>336</v>
      </c>
      <c r="B337" t="s">
        <v>1418</v>
      </c>
      <c r="C337" t="s">
        <v>1443</v>
      </c>
      <c r="D337" t="s">
        <v>1444</v>
      </c>
    </row>
    <row r="338" spans="1:4" ht="11.25">
      <c r="A338" s="1061">
        <v>337</v>
      </c>
      <c r="B338" t="s">
        <v>1418</v>
      </c>
      <c r="C338" t="s">
        <v>1445</v>
      </c>
      <c r="D338" t="s">
        <v>1446</v>
      </c>
    </row>
    <row r="339" spans="1:4" ht="11.25">
      <c r="A339" s="1061">
        <v>338</v>
      </c>
      <c r="B339" t="s">
        <v>1418</v>
      </c>
      <c r="C339" t="s">
        <v>1447</v>
      </c>
      <c r="D339" t="s">
        <v>1448</v>
      </c>
    </row>
    <row r="340" spans="1:4" ht="11.25">
      <c r="A340" s="1061">
        <v>339</v>
      </c>
      <c r="B340" t="s">
        <v>1418</v>
      </c>
      <c r="C340" t="s">
        <v>1449</v>
      </c>
      <c r="D340" t="s">
        <v>1450</v>
      </c>
    </row>
    <row r="341" spans="1:4" ht="11.25">
      <c r="A341" s="1061">
        <v>340</v>
      </c>
      <c r="B341" t="s">
        <v>1418</v>
      </c>
      <c r="C341" t="s">
        <v>1451</v>
      </c>
      <c r="D341" t="s">
        <v>1452</v>
      </c>
    </row>
    <row r="342" spans="1:4" ht="11.25">
      <c r="A342" s="1061">
        <v>341</v>
      </c>
      <c r="B342" t="s">
        <v>1418</v>
      </c>
      <c r="C342" t="s">
        <v>1453</v>
      </c>
      <c r="D342" t="s">
        <v>1454</v>
      </c>
    </row>
    <row r="343" spans="1:4" ht="11.25">
      <c r="A343" s="1061">
        <v>342</v>
      </c>
      <c r="B343" t="s">
        <v>1418</v>
      </c>
      <c r="C343" t="s">
        <v>1455</v>
      </c>
      <c r="D343" t="s">
        <v>1456</v>
      </c>
    </row>
    <row r="344" spans="1:4" ht="11.25">
      <c r="A344" s="1061">
        <v>343</v>
      </c>
      <c r="B344" t="s">
        <v>1418</v>
      </c>
      <c r="C344" t="s">
        <v>1457</v>
      </c>
      <c r="D344" t="s">
        <v>1458</v>
      </c>
    </row>
    <row r="345" spans="1:4" ht="11.25">
      <c r="A345" s="1061">
        <v>344</v>
      </c>
      <c r="B345" t="s">
        <v>1459</v>
      </c>
      <c r="C345" t="s">
        <v>1461</v>
      </c>
      <c r="D345" t="s">
        <v>1462</v>
      </c>
    </row>
    <row r="346" spans="1:4" ht="11.25">
      <c r="A346" s="1061">
        <v>345</v>
      </c>
      <c r="B346" t="s">
        <v>1459</v>
      </c>
      <c r="C346" t="s">
        <v>1463</v>
      </c>
      <c r="D346" t="s">
        <v>1464</v>
      </c>
    </row>
    <row r="347" spans="1:4" ht="11.25">
      <c r="A347" s="1061">
        <v>346</v>
      </c>
      <c r="B347" t="s">
        <v>1459</v>
      </c>
      <c r="C347" t="s">
        <v>1465</v>
      </c>
      <c r="D347" t="s">
        <v>1466</v>
      </c>
    </row>
    <row r="348" spans="1:4" ht="11.25">
      <c r="A348" s="1061">
        <v>347</v>
      </c>
      <c r="B348" t="s">
        <v>1459</v>
      </c>
      <c r="C348" t="s">
        <v>1467</v>
      </c>
      <c r="D348" t="s">
        <v>1468</v>
      </c>
    </row>
    <row r="349" spans="1:4" ht="11.25">
      <c r="A349" s="1061">
        <v>348</v>
      </c>
      <c r="B349" t="s">
        <v>1459</v>
      </c>
      <c r="C349" t="s">
        <v>1469</v>
      </c>
      <c r="D349" t="s">
        <v>1470</v>
      </c>
    </row>
    <row r="350" spans="1:4" ht="11.25">
      <c r="A350" s="1061">
        <v>349</v>
      </c>
      <c r="B350" t="s">
        <v>1459</v>
      </c>
      <c r="C350" t="s">
        <v>1471</v>
      </c>
      <c r="D350" t="s">
        <v>1472</v>
      </c>
    </row>
    <row r="351" spans="1:4" ht="11.25">
      <c r="A351" s="1061">
        <v>350</v>
      </c>
      <c r="B351" t="s">
        <v>1459</v>
      </c>
      <c r="C351" t="s">
        <v>1473</v>
      </c>
      <c r="D351" t="s">
        <v>1474</v>
      </c>
    </row>
    <row r="352" spans="1:4" ht="11.25">
      <c r="A352" s="1061">
        <v>351</v>
      </c>
      <c r="B352" t="s">
        <v>1459</v>
      </c>
      <c r="C352" t="s">
        <v>1459</v>
      </c>
      <c r="D352" t="s">
        <v>1460</v>
      </c>
    </row>
    <row r="353" spans="1:4" ht="11.25">
      <c r="A353" s="1061">
        <v>352</v>
      </c>
      <c r="B353" t="s">
        <v>1459</v>
      </c>
      <c r="C353" t="s">
        <v>1475</v>
      </c>
      <c r="D353" t="s">
        <v>1476</v>
      </c>
    </row>
    <row r="354" spans="1:4" ht="11.25">
      <c r="A354" s="1061">
        <v>353</v>
      </c>
      <c r="B354" t="s">
        <v>1459</v>
      </c>
      <c r="C354" t="s">
        <v>1477</v>
      </c>
      <c r="D354" t="s">
        <v>1478</v>
      </c>
    </row>
    <row r="355" spans="1:4" ht="11.25">
      <c r="A355" s="1061">
        <v>354</v>
      </c>
      <c r="B355" t="s">
        <v>1459</v>
      </c>
      <c r="C355" t="s">
        <v>1479</v>
      </c>
      <c r="D355" t="s">
        <v>1480</v>
      </c>
    </row>
    <row r="356" spans="1:4" ht="11.25">
      <c r="A356" s="1061">
        <v>355</v>
      </c>
      <c r="B356" t="s">
        <v>1459</v>
      </c>
      <c r="C356" t="s">
        <v>1481</v>
      </c>
      <c r="D356" t="s">
        <v>1482</v>
      </c>
    </row>
    <row r="357" spans="1:4" ht="11.25">
      <c r="A357" s="1061">
        <v>356</v>
      </c>
      <c r="B357" t="s">
        <v>1459</v>
      </c>
      <c r="C357" t="s">
        <v>1483</v>
      </c>
      <c r="D357" t="s">
        <v>1484</v>
      </c>
    </row>
    <row r="358" spans="1:4" ht="11.25">
      <c r="A358" s="1061">
        <v>357</v>
      </c>
      <c r="B358" t="s">
        <v>1459</v>
      </c>
      <c r="C358" t="s">
        <v>1485</v>
      </c>
      <c r="D358" t="s">
        <v>1486</v>
      </c>
    </row>
    <row r="359" spans="1:4" ht="11.25">
      <c r="A359" s="1061">
        <v>358</v>
      </c>
      <c r="B359" t="s">
        <v>1459</v>
      </c>
      <c r="C359" t="s">
        <v>1487</v>
      </c>
      <c r="D359" t="s">
        <v>1488</v>
      </c>
    </row>
    <row r="360" spans="1:4" ht="11.25">
      <c r="A360" s="1061">
        <v>359</v>
      </c>
      <c r="B360" t="s">
        <v>1459</v>
      </c>
      <c r="C360" t="s">
        <v>1489</v>
      </c>
      <c r="D360" t="s">
        <v>1490</v>
      </c>
    </row>
    <row r="361" spans="1:4" ht="11.25">
      <c r="A361" s="1061">
        <v>360</v>
      </c>
      <c r="B361" t="s">
        <v>1459</v>
      </c>
      <c r="C361" t="s">
        <v>1491</v>
      </c>
      <c r="D361" t="s">
        <v>1492</v>
      </c>
    </row>
    <row r="362" spans="1:4" ht="11.25">
      <c r="A362" s="1061">
        <v>361</v>
      </c>
      <c r="B362" t="s">
        <v>1459</v>
      </c>
      <c r="C362" t="s">
        <v>1493</v>
      </c>
      <c r="D362" t="s">
        <v>1494</v>
      </c>
    </row>
    <row r="363" spans="1:4" ht="11.25">
      <c r="A363" s="1061">
        <v>362</v>
      </c>
      <c r="B363" t="s">
        <v>1459</v>
      </c>
      <c r="C363" t="s">
        <v>1495</v>
      </c>
      <c r="D363" t="s">
        <v>1496</v>
      </c>
    </row>
    <row r="364" spans="1:4" ht="11.25">
      <c r="A364" s="1061">
        <v>363</v>
      </c>
      <c r="B364" t="s">
        <v>1459</v>
      </c>
      <c r="C364" t="s">
        <v>1497</v>
      </c>
      <c r="D364" t="s">
        <v>1498</v>
      </c>
    </row>
    <row r="365" spans="1:4" ht="11.25">
      <c r="A365" s="1061">
        <v>364</v>
      </c>
      <c r="B365" t="s">
        <v>1459</v>
      </c>
      <c r="C365" t="s">
        <v>1499</v>
      </c>
      <c r="D365" t="s">
        <v>1500</v>
      </c>
    </row>
    <row r="366" spans="1:4" ht="11.25">
      <c r="A366" s="1061">
        <v>365</v>
      </c>
      <c r="B366" t="s">
        <v>1459</v>
      </c>
      <c r="C366" t="s">
        <v>1501</v>
      </c>
      <c r="D366" t="s">
        <v>1502</v>
      </c>
    </row>
    <row r="367" spans="1:4" ht="11.25">
      <c r="A367" s="1061">
        <v>366</v>
      </c>
      <c r="B367" t="s">
        <v>1459</v>
      </c>
      <c r="C367" t="s">
        <v>1503</v>
      </c>
      <c r="D367" t="s">
        <v>1504</v>
      </c>
    </row>
    <row r="368" spans="1:4" ht="11.25">
      <c r="A368" s="1061">
        <v>367</v>
      </c>
      <c r="B368" t="s">
        <v>1459</v>
      </c>
      <c r="C368" t="s">
        <v>1505</v>
      </c>
      <c r="D368" t="s">
        <v>1506</v>
      </c>
    </row>
    <row r="369" spans="1:4" ht="11.25">
      <c r="A369" s="1061">
        <v>368</v>
      </c>
      <c r="B369" t="s">
        <v>1459</v>
      </c>
      <c r="C369" t="s">
        <v>1507</v>
      </c>
      <c r="D369" t="s">
        <v>1508</v>
      </c>
    </row>
    <row r="370" spans="1:4" ht="11.25">
      <c r="A370" s="1061">
        <v>369</v>
      </c>
      <c r="B370" t="s">
        <v>1459</v>
      </c>
      <c r="C370" t="s">
        <v>1509</v>
      </c>
      <c r="D370" t="s">
        <v>1510</v>
      </c>
    </row>
    <row r="371" spans="1:4" ht="11.25">
      <c r="A371" s="1061">
        <v>370</v>
      </c>
      <c r="B371" t="s">
        <v>1511</v>
      </c>
      <c r="C371" t="s">
        <v>1511</v>
      </c>
      <c r="D371" t="s">
        <v>1512</v>
      </c>
    </row>
    <row r="372" spans="1:4" ht="11.25">
      <c r="A372" s="1061">
        <v>371</v>
      </c>
      <c r="B372" t="s">
        <v>1513</v>
      </c>
      <c r="C372" t="s">
        <v>1513</v>
      </c>
      <c r="D372" t="s">
        <v>1514</v>
      </c>
    </row>
    <row r="373" spans="1:4" ht="11.25">
      <c r="A373" s="1061">
        <v>372</v>
      </c>
      <c r="B373" t="s">
        <v>1515</v>
      </c>
      <c r="C373" t="s">
        <v>1517</v>
      </c>
      <c r="D373" t="s">
        <v>1518</v>
      </c>
    </row>
    <row r="374" spans="1:4" ht="11.25">
      <c r="A374" s="1061">
        <v>373</v>
      </c>
      <c r="B374" t="s">
        <v>1515</v>
      </c>
      <c r="C374" t="s">
        <v>1519</v>
      </c>
      <c r="D374" t="s">
        <v>1520</v>
      </c>
    </row>
    <row r="375" spans="1:4" ht="11.25">
      <c r="A375" s="1061">
        <v>374</v>
      </c>
      <c r="B375" t="s">
        <v>1515</v>
      </c>
      <c r="C375" t="s">
        <v>1521</v>
      </c>
      <c r="D375" t="s">
        <v>1522</v>
      </c>
    </row>
    <row r="376" spans="1:4" ht="11.25">
      <c r="A376" s="1061">
        <v>375</v>
      </c>
      <c r="B376" t="s">
        <v>1515</v>
      </c>
      <c r="C376" t="s">
        <v>1523</v>
      </c>
      <c r="D376" t="s">
        <v>1524</v>
      </c>
    </row>
    <row r="377" spans="1:4" ht="11.25">
      <c r="A377" s="1061">
        <v>376</v>
      </c>
      <c r="B377" t="s">
        <v>1515</v>
      </c>
      <c r="C377" t="s">
        <v>1515</v>
      </c>
      <c r="D377" t="s">
        <v>1516</v>
      </c>
    </row>
    <row r="378" spans="1:4" ht="11.25">
      <c r="A378" s="1061">
        <v>377</v>
      </c>
      <c r="B378" t="s">
        <v>1515</v>
      </c>
      <c r="C378" t="s">
        <v>1525</v>
      </c>
      <c r="D378" t="s">
        <v>1526</v>
      </c>
    </row>
    <row r="379" spans="1:4" ht="11.25">
      <c r="A379" s="1061">
        <v>378</v>
      </c>
      <c r="B379" t="s">
        <v>1515</v>
      </c>
      <c r="C379" t="s">
        <v>1527</v>
      </c>
      <c r="D379" t="s">
        <v>1528</v>
      </c>
    </row>
    <row r="380" spans="1:4" ht="11.25">
      <c r="A380" s="1061">
        <v>379</v>
      </c>
      <c r="B380" t="s">
        <v>1515</v>
      </c>
      <c r="C380" t="s">
        <v>1529</v>
      </c>
      <c r="D380" t="s">
        <v>1530</v>
      </c>
    </row>
    <row r="381" spans="1:4" ht="11.25">
      <c r="A381" s="1061">
        <v>380</v>
      </c>
      <c r="B381" t="s">
        <v>1515</v>
      </c>
      <c r="C381" t="s">
        <v>1531</v>
      </c>
      <c r="D381" t="s">
        <v>1532</v>
      </c>
    </row>
    <row r="382" spans="1:4" ht="11.25">
      <c r="A382" s="1061">
        <v>381</v>
      </c>
      <c r="B382" t="s">
        <v>1515</v>
      </c>
      <c r="C382" t="s">
        <v>1533</v>
      </c>
      <c r="D382" t="s">
        <v>1534</v>
      </c>
    </row>
    <row r="383" spans="1:4" ht="11.25">
      <c r="A383" s="1061">
        <v>382</v>
      </c>
      <c r="B383" t="s">
        <v>1515</v>
      </c>
      <c r="C383" t="s">
        <v>1535</v>
      </c>
      <c r="D383" t="s">
        <v>1536</v>
      </c>
    </row>
    <row r="384" spans="1:4" ht="11.25">
      <c r="A384" s="1061">
        <v>383</v>
      </c>
      <c r="B384" t="s">
        <v>1515</v>
      </c>
      <c r="C384" t="s">
        <v>1537</v>
      </c>
      <c r="D384" t="s">
        <v>1538</v>
      </c>
    </row>
    <row r="385" spans="1:4" ht="11.25">
      <c r="A385" s="1061">
        <v>384</v>
      </c>
      <c r="B385" t="s">
        <v>1515</v>
      </c>
      <c r="C385" t="s">
        <v>1539</v>
      </c>
      <c r="D385" t="s">
        <v>1540</v>
      </c>
    </row>
    <row r="386" spans="1:4" ht="11.25">
      <c r="A386" s="1061">
        <v>385</v>
      </c>
      <c r="B386" t="s">
        <v>1515</v>
      </c>
      <c r="C386" t="s">
        <v>1541</v>
      </c>
      <c r="D386" t="s">
        <v>1542</v>
      </c>
    </row>
    <row r="387" spans="1:4" ht="11.25">
      <c r="A387" s="1061">
        <v>386</v>
      </c>
      <c r="B387" t="s">
        <v>1515</v>
      </c>
      <c r="C387" t="s">
        <v>1543</v>
      </c>
      <c r="D387" t="s">
        <v>1544</v>
      </c>
    </row>
    <row r="388" spans="1:4" ht="11.25">
      <c r="A388" s="1061">
        <v>387</v>
      </c>
      <c r="B388" t="s">
        <v>1515</v>
      </c>
      <c r="C388" t="s">
        <v>1545</v>
      </c>
      <c r="D388" t="s">
        <v>1546</v>
      </c>
    </row>
    <row r="389" spans="1:4" ht="11.25">
      <c r="A389" s="1061">
        <v>388</v>
      </c>
      <c r="B389" t="s">
        <v>1515</v>
      </c>
      <c r="C389" t="s">
        <v>1547</v>
      </c>
      <c r="D389" t="s">
        <v>1548</v>
      </c>
    </row>
    <row r="390" spans="1:4" ht="11.25">
      <c r="A390" s="1061">
        <v>389</v>
      </c>
      <c r="B390" t="s">
        <v>1515</v>
      </c>
      <c r="C390" t="s">
        <v>1549</v>
      </c>
      <c r="D390" t="s">
        <v>1550</v>
      </c>
    </row>
    <row r="391" spans="1:4" ht="11.25">
      <c r="A391" s="1061">
        <v>390</v>
      </c>
      <c r="B391" t="s">
        <v>1515</v>
      </c>
      <c r="C391" t="s">
        <v>1551</v>
      </c>
      <c r="D391" t="s">
        <v>1552</v>
      </c>
    </row>
    <row r="392" spans="1:4" ht="11.25">
      <c r="A392" s="1061">
        <v>391</v>
      </c>
      <c r="B392" t="s">
        <v>1515</v>
      </c>
      <c r="C392" t="s">
        <v>1553</v>
      </c>
      <c r="D392" t="s">
        <v>1554</v>
      </c>
    </row>
    <row r="393" spans="1:4" ht="11.25">
      <c r="A393" s="1061">
        <v>392</v>
      </c>
      <c r="B393" t="s">
        <v>1555</v>
      </c>
      <c r="C393" t="s">
        <v>1069</v>
      </c>
      <c r="D393" t="s">
        <v>1557</v>
      </c>
    </row>
    <row r="394" spans="1:4" ht="11.25">
      <c r="A394" s="1061">
        <v>393</v>
      </c>
      <c r="B394" t="s">
        <v>1555</v>
      </c>
      <c r="C394" t="s">
        <v>1558</v>
      </c>
      <c r="D394" t="s">
        <v>1559</v>
      </c>
    </row>
    <row r="395" spans="1:4" ht="11.25">
      <c r="A395" s="1061">
        <v>394</v>
      </c>
      <c r="B395" t="s">
        <v>1555</v>
      </c>
      <c r="C395" t="s">
        <v>1560</v>
      </c>
      <c r="D395" t="s">
        <v>1561</v>
      </c>
    </row>
    <row r="396" spans="1:4" ht="11.25">
      <c r="A396" s="1061">
        <v>395</v>
      </c>
      <c r="B396" t="s">
        <v>1555</v>
      </c>
      <c r="C396" t="s">
        <v>1562</v>
      </c>
      <c r="D396" t="s">
        <v>1563</v>
      </c>
    </row>
    <row r="397" spans="1:4" ht="11.25">
      <c r="A397" s="1061">
        <v>396</v>
      </c>
      <c r="B397" t="s">
        <v>1555</v>
      </c>
      <c r="C397" t="s">
        <v>1564</v>
      </c>
      <c r="D397" t="s">
        <v>1565</v>
      </c>
    </row>
    <row r="398" spans="1:4" ht="11.25">
      <c r="A398" s="1061">
        <v>397</v>
      </c>
      <c r="B398" t="s">
        <v>1555</v>
      </c>
      <c r="C398" t="s">
        <v>1566</v>
      </c>
      <c r="D398" t="s">
        <v>1567</v>
      </c>
    </row>
    <row r="399" spans="1:4" ht="11.25">
      <c r="A399" s="1061">
        <v>398</v>
      </c>
      <c r="B399" t="s">
        <v>1555</v>
      </c>
      <c r="C399" t="s">
        <v>1555</v>
      </c>
      <c r="D399" t="s">
        <v>1556</v>
      </c>
    </row>
    <row r="400" spans="1:4" ht="11.25">
      <c r="A400" s="1061">
        <v>399</v>
      </c>
      <c r="B400" t="s">
        <v>1555</v>
      </c>
      <c r="C400" t="s">
        <v>1568</v>
      </c>
      <c r="D400" t="s">
        <v>1569</v>
      </c>
    </row>
    <row r="401" spans="1:4" ht="11.25">
      <c r="A401" s="1061">
        <v>400</v>
      </c>
      <c r="B401" t="s">
        <v>1555</v>
      </c>
      <c r="C401" t="s">
        <v>1570</v>
      </c>
      <c r="D401" t="s">
        <v>1571</v>
      </c>
    </row>
    <row r="402" spans="1:4" ht="11.25">
      <c r="A402" s="1061">
        <v>401</v>
      </c>
      <c r="B402" t="s">
        <v>1555</v>
      </c>
      <c r="C402" t="s">
        <v>1572</v>
      </c>
      <c r="D402" t="s">
        <v>1573</v>
      </c>
    </row>
    <row r="403" spans="1:4" ht="11.25">
      <c r="A403" s="1061">
        <v>402</v>
      </c>
      <c r="B403" t="s">
        <v>1555</v>
      </c>
      <c r="C403" t="s">
        <v>1574</v>
      </c>
      <c r="D403" t="s">
        <v>1575</v>
      </c>
    </row>
    <row r="404" spans="1:4" ht="11.25">
      <c r="A404" s="1061">
        <v>403</v>
      </c>
      <c r="B404" t="s">
        <v>1555</v>
      </c>
      <c r="C404" t="s">
        <v>1576</v>
      </c>
      <c r="D404" t="s">
        <v>1577</v>
      </c>
    </row>
    <row r="405" spans="1:4" ht="11.25">
      <c r="A405" s="1061">
        <v>404</v>
      </c>
      <c r="B405" t="s">
        <v>1555</v>
      </c>
      <c r="C405" t="s">
        <v>1578</v>
      </c>
      <c r="D405" t="s">
        <v>1579</v>
      </c>
    </row>
    <row r="406" spans="1:4" ht="11.25">
      <c r="A406" s="1061">
        <v>405</v>
      </c>
      <c r="B406" t="s">
        <v>1555</v>
      </c>
      <c r="C406" t="s">
        <v>1580</v>
      </c>
      <c r="D406" t="s">
        <v>1581</v>
      </c>
    </row>
    <row r="407" spans="1:4" ht="11.25">
      <c r="A407" s="1061">
        <v>406</v>
      </c>
      <c r="B407" t="s">
        <v>1555</v>
      </c>
      <c r="C407" t="s">
        <v>1582</v>
      </c>
      <c r="D407" t="s">
        <v>1583</v>
      </c>
    </row>
    <row r="408" spans="1:4" ht="11.25">
      <c r="A408" s="1061">
        <v>407</v>
      </c>
      <c r="B408" t="s">
        <v>1555</v>
      </c>
      <c r="C408" t="s">
        <v>1584</v>
      </c>
      <c r="D408" t="s">
        <v>1585</v>
      </c>
    </row>
    <row r="409" spans="1:4" ht="11.25">
      <c r="A409" s="1061">
        <v>408</v>
      </c>
      <c r="B409" t="s">
        <v>1555</v>
      </c>
      <c r="C409" t="s">
        <v>1586</v>
      </c>
      <c r="D409" t="s">
        <v>1587</v>
      </c>
    </row>
    <row r="410" spans="1:4" ht="11.25">
      <c r="A410" s="1061">
        <v>409</v>
      </c>
      <c r="B410" t="s">
        <v>1588</v>
      </c>
      <c r="C410" t="s">
        <v>1590</v>
      </c>
      <c r="D410" t="s">
        <v>1591</v>
      </c>
    </row>
    <row r="411" spans="1:4" ht="11.25">
      <c r="A411" s="1061">
        <v>410</v>
      </c>
      <c r="B411" t="s">
        <v>1588</v>
      </c>
      <c r="C411" t="s">
        <v>1592</v>
      </c>
      <c r="D411" t="s">
        <v>1593</v>
      </c>
    </row>
    <row r="412" spans="1:4" ht="11.25">
      <c r="A412" s="1061">
        <v>411</v>
      </c>
      <c r="B412" t="s">
        <v>1588</v>
      </c>
      <c r="C412" t="s">
        <v>1594</v>
      </c>
      <c r="D412" t="s">
        <v>1595</v>
      </c>
    </row>
    <row r="413" spans="1:4" ht="11.25">
      <c r="A413" s="1061">
        <v>412</v>
      </c>
      <c r="B413" t="s">
        <v>1588</v>
      </c>
      <c r="C413" t="s">
        <v>1596</v>
      </c>
      <c r="D413" t="s">
        <v>1597</v>
      </c>
    </row>
    <row r="414" spans="1:4" ht="11.25">
      <c r="A414" s="1061">
        <v>413</v>
      </c>
      <c r="B414" t="s">
        <v>1588</v>
      </c>
      <c r="C414" t="s">
        <v>1598</v>
      </c>
      <c r="D414" t="s">
        <v>1599</v>
      </c>
    </row>
    <row r="415" spans="1:4" ht="11.25">
      <c r="A415" s="1061">
        <v>414</v>
      </c>
      <c r="B415" t="s">
        <v>1588</v>
      </c>
      <c r="C415" t="s">
        <v>1600</v>
      </c>
      <c r="D415" t="s">
        <v>1601</v>
      </c>
    </row>
    <row r="416" spans="1:4" ht="11.25">
      <c r="A416" s="1061">
        <v>415</v>
      </c>
      <c r="B416" t="s">
        <v>1588</v>
      </c>
      <c r="C416" t="s">
        <v>1602</v>
      </c>
      <c r="D416" t="s">
        <v>1603</v>
      </c>
    </row>
    <row r="417" spans="1:4" ht="11.25">
      <c r="A417" s="1061">
        <v>416</v>
      </c>
      <c r="B417" t="s">
        <v>1588</v>
      </c>
      <c r="C417" t="s">
        <v>1604</v>
      </c>
      <c r="D417" t="s">
        <v>1605</v>
      </c>
    </row>
    <row r="418" spans="1:4" ht="11.25">
      <c r="A418" s="1061">
        <v>417</v>
      </c>
      <c r="B418" t="s">
        <v>1588</v>
      </c>
      <c r="C418" t="s">
        <v>1606</v>
      </c>
      <c r="D418" t="s">
        <v>1607</v>
      </c>
    </row>
    <row r="419" spans="1:4" ht="11.25">
      <c r="A419" s="1061">
        <v>418</v>
      </c>
      <c r="B419" t="s">
        <v>1588</v>
      </c>
      <c r="C419" t="s">
        <v>1608</v>
      </c>
      <c r="D419" t="s">
        <v>1609</v>
      </c>
    </row>
    <row r="420" spans="1:4" ht="11.25">
      <c r="A420" s="1061">
        <v>419</v>
      </c>
      <c r="B420" t="s">
        <v>1588</v>
      </c>
      <c r="C420" t="s">
        <v>1610</v>
      </c>
      <c r="D420" t="s">
        <v>1611</v>
      </c>
    </row>
    <row r="421" spans="1:4" ht="11.25">
      <c r="A421" s="1061">
        <v>420</v>
      </c>
      <c r="B421" t="s">
        <v>1588</v>
      </c>
      <c r="C421" t="s">
        <v>1588</v>
      </c>
      <c r="D421" t="s">
        <v>1589</v>
      </c>
    </row>
    <row r="422" spans="1:4" ht="11.25">
      <c r="A422" s="1061">
        <v>421</v>
      </c>
      <c r="B422" t="s">
        <v>1588</v>
      </c>
      <c r="C422" t="s">
        <v>1612</v>
      </c>
      <c r="D422" t="s">
        <v>1613</v>
      </c>
    </row>
    <row r="423" spans="1:4" ht="11.25">
      <c r="A423" s="1061">
        <v>422</v>
      </c>
      <c r="B423" t="s">
        <v>1588</v>
      </c>
      <c r="C423" t="s">
        <v>1614</v>
      </c>
      <c r="D423" t="s">
        <v>1615</v>
      </c>
    </row>
    <row r="424" spans="1:4" ht="11.25">
      <c r="A424" s="1061">
        <v>423</v>
      </c>
      <c r="B424" t="s">
        <v>1588</v>
      </c>
      <c r="C424" t="s">
        <v>1616</v>
      </c>
      <c r="D424" t="s">
        <v>1617</v>
      </c>
    </row>
    <row r="425" spans="1:4" ht="11.25">
      <c r="A425" s="1061">
        <v>424</v>
      </c>
      <c r="B425" t="s">
        <v>1588</v>
      </c>
      <c r="C425" t="s">
        <v>1263</v>
      </c>
      <c r="D425" t="s">
        <v>1618</v>
      </c>
    </row>
    <row r="426" spans="1:4" ht="11.25">
      <c r="A426" s="1061">
        <v>425</v>
      </c>
      <c r="B426" t="s">
        <v>1588</v>
      </c>
      <c r="C426" t="s">
        <v>1619</v>
      </c>
      <c r="D426" t="s">
        <v>1620</v>
      </c>
    </row>
    <row r="427" spans="1:4" ht="11.25">
      <c r="A427" s="1061">
        <v>426</v>
      </c>
      <c r="B427" t="s">
        <v>1588</v>
      </c>
      <c r="C427" t="s">
        <v>1621</v>
      </c>
      <c r="D427" t="s">
        <v>1622</v>
      </c>
    </row>
    <row r="428" spans="1:4" ht="11.25">
      <c r="A428" s="1061">
        <v>427</v>
      </c>
      <c r="B428" t="s">
        <v>1588</v>
      </c>
      <c r="C428" t="s">
        <v>1623</v>
      </c>
      <c r="D428" t="s">
        <v>1624</v>
      </c>
    </row>
    <row r="429" spans="1:4" ht="11.25">
      <c r="A429" s="1061">
        <v>428</v>
      </c>
      <c r="B429" t="s">
        <v>1588</v>
      </c>
      <c r="C429" t="s">
        <v>1625</v>
      </c>
      <c r="D429" t="s">
        <v>1626</v>
      </c>
    </row>
    <row r="430" spans="1:4" ht="11.25">
      <c r="A430" s="1061">
        <v>429</v>
      </c>
      <c r="B430" t="s">
        <v>1588</v>
      </c>
      <c r="C430" t="s">
        <v>1627</v>
      </c>
      <c r="D430" t="s">
        <v>1628</v>
      </c>
    </row>
    <row r="431" spans="1:4" ht="11.25">
      <c r="A431" s="1061">
        <v>430</v>
      </c>
      <c r="B431" t="s">
        <v>1588</v>
      </c>
      <c r="C431" t="s">
        <v>1629</v>
      </c>
      <c r="D431" t="s">
        <v>1630</v>
      </c>
    </row>
    <row r="432" spans="1:4" ht="11.25">
      <c r="A432" s="1061">
        <v>431</v>
      </c>
      <c r="B432" t="s">
        <v>1588</v>
      </c>
      <c r="C432" t="s">
        <v>870</v>
      </c>
      <c r="D432" t="s">
        <v>1631</v>
      </c>
    </row>
    <row r="433" spans="1:4" ht="11.25">
      <c r="A433" s="1061">
        <v>432</v>
      </c>
      <c r="B433" t="s">
        <v>1588</v>
      </c>
      <c r="C433" t="s">
        <v>1632</v>
      </c>
      <c r="D433" t="s">
        <v>1633</v>
      </c>
    </row>
    <row r="434" spans="1:4" ht="11.25">
      <c r="A434" s="1061">
        <v>433</v>
      </c>
      <c r="B434" t="s">
        <v>1634</v>
      </c>
      <c r="C434" t="s">
        <v>1636</v>
      </c>
      <c r="D434" t="s">
        <v>1637</v>
      </c>
    </row>
    <row r="435" spans="1:4" ht="11.25">
      <c r="A435" s="1061">
        <v>434</v>
      </c>
      <c r="B435" t="s">
        <v>1634</v>
      </c>
      <c r="C435" t="s">
        <v>1638</v>
      </c>
      <c r="D435" t="s">
        <v>1639</v>
      </c>
    </row>
    <row r="436" spans="1:4" ht="11.25">
      <c r="A436" s="1061">
        <v>435</v>
      </c>
      <c r="B436" t="s">
        <v>1634</v>
      </c>
      <c r="C436" t="s">
        <v>1640</v>
      </c>
      <c r="D436" t="s">
        <v>1641</v>
      </c>
    </row>
    <row r="437" spans="1:4" ht="11.25">
      <c r="A437" s="1061">
        <v>436</v>
      </c>
      <c r="B437" t="s">
        <v>1634</v>
      </c>
      <c r="C437" t="s">
        <v>1642</v>
      </c>
      <c r="D437" t="s">
        <v>1643</v>
      </c>
    </row>
    <row r="438" spans="1:4" ht="11.25">
      <c r="A438" s="1061">
        <v>437</v>
      </c>
      <c r="B438" t="s">
        <v>1634</v>
      </c>
      <c r="C438" t="s">
        <v>1644</v>
      </c>
      <c r="D438" t="s">
        <v>1645</v>
      </c>
    </row>
    <row r="439" spans="1:4" ht="11.25">
      <c r="A439" s="1061">
        <v>438</v>
      </c>
      <c r="B439" t="s">
        <v>1634</v>
      </c>
      <c r="C439" t="s">
        <v>1646</v>
      </c>
      <c r="D439" t="s">
        <v>1647</v>
      </c>
    </row>
    <row r="440" spans="1:4" ht="11.25">
      <c r="A440" s="1061">
        <v>439</v>
      </c>
      <c r="B440" t="s">
        <v>1634</v>
      </c>
      <c r="C440" t="s">
        <v>1648</v>
      </c>
      <c r="D440" t="s">
        <v>1649</v>
      </c>
    </row>
    <row r="441" spans="1:4" ht="11.25">
      <c r="A441" s="1061">
        <v>440</v>
      </c>
      <c r="B441" t="s">
        <v>1634</v>
      </c>
      <c r="C441" t="s">
        <v>1650</v>
      </c>
      <c r="D441" t="s">
        <v>1651</v>
      </c>
    </row>
    <row r="442" spans="1:4" ht="11.25">
      <c r="A442" s="1061">
        <v>441</v>
      </c>
      <c r="B442" t="s">
        <v>1634</v>
      </c>
      <c r="C442" t="s">
        <v>1652</v>
      </c>
      <c r="D442" t="s">
        <v>1653</v>
      </c>
    </row>
    <row r="443" spans="1:4" ht="11.25">
      <c r="A443" s="1061">
        <v>442</v>
      </c>
      <c r="B443" t="s">
        <v>1634</v>
      </c>
      <c r="C443" t="s">
        <v>1634</v>
      </c>
      <c r="D443" t="s">
        <v>1635</v>
      </c>
    </row>
    <row r="444" spans="1:4" ht="11.25">
      <c r="A444" s="1061">
        <v>443</v>
      </c>
      <c r="B444" t="s">
        <v>1634</v>
      </c>
      <c r="C444" t="s">
        <v>1654</v>
      </c>
      <c r="D444" t="s">
        <v>1655</v>
      </c>
    </row>
    <row r="445" spans="1:4" ht="11.25">
      <c r="A445" s="1061">
        <v>444</v>
      </c>
      <c r="B445" t="s">
        <v>1634</v>
      </c>
      <c r="C445" t="s">
        <v>1656</v>
      </c>
      <c r="D445" t="s">
        <v>1657</v>
      </c>
    </row>
    <row r="446" spans="1:4" ht="11.25">
      <c r="A446" s="1061">
        <v>445</v>
      </c>
      <c r="B446" t="s">
        <v>1634</v>
      </c>
      <c r="C446" t="s">
        <v>1658</v>
      </c>
      <c r="D446" t="s">
        <v>1659</v>
      </c>
    </row>
    <row r="447" spans="1:4" ht="11.25">
      <c r="A447" s="1061">
        <v>446</v>
      </c>
      <c r="B447" t="s">
        <v>1634</v>
      </c>
      <c r="C447" t="s">
        <v>1660</v>
      </c>
      <c r="D447" t="s">
        <v>1661</v>
      </c>
    </row>
    <row r="448" spans="1:4" ht="11.25">
      <c r="A448" s="1061">
        <v>447</v>
      </c>
      <c r="B448" t="s">
        <v>1634</v>
      </c>
      <c r="C448" t="s">
        <v>1662</v>
      </c>
      <c r="D448" t="s">
        <v>1663</v>
      </c>
    </row>
    <row r="449" spans="1:4" ht="11.25">
      <c r="A449" s="1061">
        <v>448</v>
      </c>
      <c r="B449" t="s">
        <v>1634</v>
      </c>
      <c r="C449" t="s">
        <v>1664</v>
      </c>
      <c r="D449" t="s">
        <v>1665</v>
      </c>
    </row>
    <row r="450" spans="1:4" ht="11.25">
      <c r="A450" s="1061">
        <v>449</v>
      </c>
      <c r="B450" t="s">
        <v>1634</v>
      </c>
      <c r="C450" t="s">
        <v>1396</v>
      </c>
      <c r="D450" t="s">
        <v>1666</v>
      </c>
    </row>
    <row r="451" spans="1:4" ht="11.25">
      <c r="A451" s="1061">
        <v>450</v>
      </c>
      <c r="B451" t="s">
        <v>1634</v>
      </c>
      <c r="C451" t="s">
        <v>1447</v>
      </c>
      <c r="D451" t="s">
        <v>1667</v>
      </c>
    </row>
    <row r="452" spans="1:4" ht="11.25">
      <c r="A452" s="1061">
        <v>451</v>
      </c>
      <c r="B452" t="s">
        <v>1634</v>
      </c>
      <c r="C452" t="s">
        <v>1668</v>
      </c>
      <c r="D452" t="s">
        <v>1669</v>
      </c>
    </row>
    <row r="453" spans="1:4" ht="11.25">
      <c r="A453" s="1061">
        <v>452</v>
      </c>
      <c r="B453" t="s">
        <v>1634</v>
      </c>
      <c r="C453" t="s">
        <v>1670</v>
      </c>
      <c r="D453" t="s">
        <v>1671</v>
      </c>
    </row>
    <row r="454" spans="1:4" ht="11.25">
      <c r="A454" s="1061">
        <v>453</v>
      </c>
      <c r="B454" t="s">
        <v>1634</v>
      </c>
      <c r="C454" t="s">
        <v>1672</v>
      </c>
      <c r="D454" t="s">
        <v>1673</v>
      </c>
    </row>
    <row r="455" spans="1:4" ht="11.25">
      <c r="A455" s="1061">
        <v>454</v>
      </c>
      <c r="B455" t="s">
        <v>1634</v>
      </c>
      <c r="C455" t="s">
        <v>1674</v>
      </c>
      <c r="D455" t="s">
        <v>1675</v>
      </c>
    </row>
    <row r="456" spans="1:4" ht="11.25">
      <c r="A456" s="1061">
        <v>455</v>
      </c>
      <c r="B456" t="s">
        <v>1634</v>
      </c>
      <c r="C456" t="s">
        <v>1676</v>
      </c>
      <c r="D456" t="s">
        <v>1677</v>
      </c>
    </row>
    <row r="457" spans="1:4" ht="11.25">
      <c r="A457" s="1061">
        <v>456</v>
      </c>
      <c r="B457" t="s">
        <v>1634</v>
      </c>
      <c r="C457" t="s">
        <v>1678</v>
      </c>
      <c r="D457" t="s">
        <v>1679</v>
      </c>
    </row>
    <row r="458" spans="1:4" ht="11.25">
      <c r="A458" s="1061">
        <v>457</v>
      </c>
      <c r="B458" t="s">
        <v>1634</v>
      </c>
      <c r="C458" t="s">
        <v>1680</v>
      </c>
      <c r="D458" t="s">
        <v>1681</v>
      </c>
    </row>
    <row r="459" spans="1:4" ht="11.25">
      <c r="A459" s="1061">
        <v>458</v>
      </c>
      <c r="B459" t="s">
        <v>1682</v>
      </c>
      <c r="C459" t="s">
        <v>1684</v>
      </c>
      <c r="D459" t="s">
        <v>1685</v>
      </c>
    </row>
    <row r="460" spans="1:4" ht="11.25">
      <c r="A460" s="1061">
        <v>459</v>
      </c>
      <c r="B460" t="s">
        <v>1682</v>
      </c>
      <c r="C460" t="s">
        <v>1686</v>
      </c>
      <c r="D460" t="s">
        <v>1687</v>
      </c>
    </row>
    <row r="461" spans="1:4" ht="11.25">
      <c r="A461" s="1061">
        <v>460</v>
      </c>
      <c r="B461" t="s">
        <v>1682</v>
      </c>
      <c r="C461" t="s">
        <v>1688</v>
      </c>
      <c r="D461" t="s">
        <v>1689</v>
      </c>
    </row>
    <row r="462" spans="1:4" ht="11.25">
      <c r="A462" s="1061">
        <v>461</v>
      </c>
      <c r="B462" t="s">
        <v>1682</v>
      </c>
      <c r="C462" t="s">
        <v>1690</v>
      </c>
      <c r="D462" t="s">
        <v>1691</v>
      </c>
    </row>
    <row r="463" spans="1:4" ht="11.25">
      <c r="A463" s="1061">
        <v>462</v>
      </c>
      <c r="B463" t="s">
        <v>1682</v>
      </c>
      <c r="C463" t="s">
        <v>1692</v>
      </c>
      <c r="D463" t="s">
        <v>1693</v>
      </c>
    </row>
    <row r="464" spans="1:4" ht="11.25">
      <c r="A464" s="1061">
        <v>463</v>
      </c>
      <c r="B464" t="s">
        <v>1682</v>
      </c>
      <c r="C464" t="s">
        <v>1682</v>
      </c>
      <c r="D464" t="s">
        <v>1683</v>
      </c>
    </row>
    <row r="465" spans="1:4" ht="11.25">
      <c r="A465" s="1061">
        <v>464</v>
      </c>
      <c r="B465" t="s">
        <v>1682</v>
      </c>
      <c r="C465" t="s">
        <v>1694</v>
      </c>
      <c r="D465" t="s">
        <v>1695</v>
      </c>
    </row>
    <row r="466" spans="1:4" ht="11.25">
      <c r="A466" s="1061">
        <v>465</v>
      </c>
      <c r="B466" t="s">
        <v>1682</v>
      </c>
      <c r="C466" t="s">
        <v>1696</v>
      </c>
      <c r="D466" t="s">
        <v>1697</v>
      </c>
    </row>
    <row r="467" spans="1:4" ht="11.25">
      <c r="A467" s="1061">
        <v>466</v>
      </c>
      <c r="B467" t="s">
        <v>1682</v>
      </c>
      <c r="C467" t="s">
        <v>1698</v>
      </c>
      <c r="D467" t="s">
        <v>1699</v>
      </c>
    </row>
    <row r="468" spans="1:4" ht="11.25">
      <c r="A468" s="1061">
        <v>467</v>
      </c>
      <c r="B468" t="s">
        <v>1682</v>
      </c>
      <c r="C468" t="s">
        <v>1700</v>
      </c>
      <c r="D468" t="s">
        <v>1701</v>
      </c>
    </row>
    <row r="469" spans="1:4" ht="11.25">
      <c r="A469" s="1061">
        <v>468</v>
      </c>
      <c r="B469" t="s">
        <v>1682</v>
      </c>
      <c r="C469" t="s">
        <v>1702</v>
      </c>
      <c r="D469" t="s">
        <v>1703</v>
      </c>
    </row>
    <row r="470" spans="1:4" ht="11.25">
      <c r="A470" s="1061">
        <v>469</v>
      </c>
      <c r="B470" t="s">
        <v>1682</v>
      </c>
      <c r="C470" t="s">
        <v>1704</v>
      </c>
      <c r="D470" t="s">
        <v>1705</v>
      </c>
    </row>
    <row r="471" spans="1:4" ht="11.25">
      <c r="A471" s="1061">
        <v>470</v>
      </c>
      <c r="B471" t="s">
        <v>1682</v>
      </c>
      <c r="C471" t="s">
        <v>1706</v>
      </c>
      <c r="D471" t="s">
        <v>1707</v>
      </c>
    </row>
    <row r="472" spans="1:4" ht="11.25">
      <c r="A472" s="1061">
        <v>471</v>
      </c>
      <c r="B472" t="s">
        <v>1682</v>
      </c>
      <c r="C472" t="s">
        <v>1708</v>
      </c>
      <c r="D472" t="s">
        <v>1709</v>
      </c>
    </row>
    <row r="473" spans="1:4" ht="11.25">
      <c r="A473" s="1061">
        <v>472</v>
      </c>
      <c r="B473" t="s">
        <v>1682</v>
      </c>
      <c r="C473" t="s">
        <v>1710</v>
      </c>
      <c r="D473" t="s">
        <v>1711</v>
      </c>
    </row>
    <row r="474" spans="1:4" ht="11.25">
      <c r="A474" s="1061">
        <v>473</v>
      </c>
      <c r="B474" t="s">
        <v>1682</v>
      </c>
      <c r="C474" t="s">
        <v>1712</v>
      </c>
      <c r="D474" t="s">
        <v>1713</v>
      </c>
    </row>
    <row r="475" spans="1:4" ht="11.25">
      <c r="A475" s="1061">
        <v>474</v>
      </c>
      <c r="B475" t="s">
        <v>1682</v>
      </c>
      <c r="C475" t="s">
        <v>1714</v>
      </c>
      <c r="D475" t="s">
        <v>1715</v>
      </c>
    </row>
    <row r="476" spans="1:4" ht="11.25">
      <c r="A476" s="1061">
        <v>475</v>
      </c>
      <c r="B476" t="s">
        <v>1682</v>
      </c>
      <c r="C476" t="s">
        <v>1716</v>
      </c>
      <c r="D476" t="s">
        <v>1717</v>
      </c>
    </row>
    <row r="477" spans="1:4" ht="11.25">
      <c r="A477" s="1061">
        <v>476</v>
      </c>
      <c r="B477" t="s">
        <v>1718</v>
      </c>
      <c r="C477" t="s">
        <v>832</v>
      </c>
      <c r="D477" t="s">
        <v>1720</v>
      </c>
    </row>
    <row r="478" spans="1:4" ht="11.25">
      <c r="A478" s="1061">
        <v>477</v>
      </c>
      <c r="B478" t="s">
        <v>1718</v>
      </c>
      <c r="C478" t="s">
        <v>1721</v>
      </c>
      <c r="D478" t="s">
        <v>1722</v>
      </c>
    </row>
    <row r="479" spans="1:4" ht="11.25">
      <c r="A479" s="1061">
        <v>478</v>
      </c>
      <c r="B479" t="s">
        <v>1718</v>
      </c>
      <c r="C479" t="s">
        <v>1723</v>
      </c>
      <c r="D479" t="s">
        <v>1724</v>
      </c>
    </row>
    <row r="480" spans="1:4" ht="11.25">
      <c r="A480" s="1061">
        <v>479</v>
      </c>
      <c r="B480" t="s">
        <v>1718</v>
      </c>
      <c r="C480" t="s">
        <v>1725</v>
      </c>
      <c r="D480" t="s">
        <v>1726</v>
      </c>
    </row>
    <row r="481" spans="1:4" ht="11.25">
      <c r="A481" s="1061">
        <v>480</v>
      </c>
      <c r="B481" t="s">
        <v>1718</v>
      </c>
      <c r="C481" t="s">
        <v>1727</v>
      </c>
      <c r="D481" t="s">
        <v>1728</v>
      </c>
    </row>
    <row r="482" spans="1:4" ht="11.25">
      <c r="A482" s="1061">
        <v>481</v>
      </c>
      <c r="B482" t="s">
        <v>1718</v>
      </c>
      <c r="C482" t="s">
        <v>1729</v>
      </c>
      <c r="D482" t="s">
        <v>1730</v>
      </c>
    </row>
    <row r="483" spans="1:4" ht="11.25">
      <c r="A483" s="1061">
        <v>482</v>
      </c>
      <c r="B483" t="s">
        <v>1718</v>
      </c>
      <c r="C483" t="s">
        <v>1718</v>
      </c>
      <c r="D483" t="s">
        <v>1719</v>
      </c>
    </row>
    <row r="484" spans="1:4" ht="11.25">
      <c r="A484" s="1061">
        <v>483</v>
      </c>
      <c r="B484" t="s">
        <v>1718</v>
      </c>
      <c r="C484" t="s">
        <v>1731</v>
      </c>
      <c r="D484" t="s">
        <v>1732</v>
      </c>
    </row>
    <row r="485" spans="1:4" ht="11.25">
      <c r="A485" s="1061">
        <v>484</v>
      </c>
      <c r="B485" t="s">
        <v>1718</v>
      </c>
      <c r="C485" t="s">
        <v>1733</v>
      </c>
      <c r="D485" t="s">
        <v>1734</v>
      </c>
    </row>
    <row r="486" spans="1:4" ht="11.25">
      <c r="A486" s="1061">
        <v>485</v>
      </c>
      <c r="B486" t="s">
        <v>1718</v>
      </c>
      <c r="C486" t="s">
        <v>1735</v>
      </c>
      <c r="D486" t="s">
        <v>1736</v>
      </c>
    </row>
    <row r="487" spans="1:4" ht="11.25">
      <c r="A487" s="1061">
        <v>486</v>
      </c>
      <c r="B487" t="s">
        <v>1718</v>
      </c>
      <c r="C487" t="s">
        <v>1737</v>
      </c>
      <c r="D487" t="s">
        <v>1738</v>
      </c>
    </row>
    <row r="488" spans="1:4" ht="11.25">
      <c r="A488" s="1061">
        <v>487</v>
      </c>
      <c r="B488" t="s">
        <v>1718</v>
      </c>
      <c r="C488" t="s">
        <v>1739</v>
      </c>
      <c r="D488" t="s">
        <v>1740</v>
      </c>
    </row>
    <row r="489" spans="1:4" ht="11.25">
      <c r="A489" s="1061">
        <v>488</v>
      </c>
      <c r="B489" t="s">
        <v>1718</v>
      </c>
      <c r="C489" t="s">
        <v>1741</v>
      </c>
      <c r="D489" t="s">
        <v>1742</v>
      </c>
    </row>
    <row r="490" spans="1:4" ht="11.25">
      <c r="A490" s="1061">
        <v>489</v>
      </c>
      <c r="B490" t="s">
        <v>1718</v>
      </c>
      <c r="C490" t="s">
        <v>1743</v>
      </c>
      <c r="D490" t="s">
        <v>1744</v>
      </c>
    </row>
    <row r="491" spans="1:4" ht="11.25">
      <c r="A491" s="1061">
        <v>490</v>
      </c>
      <c r="B491" t="s">
        <v>1718</v>
      </c>
      <c r="C491" t="s">
        <v>1745</v>
      </c>
      <c r="D491" t="s">
        <v>1746</v>
      </c>
    </row>
    <row r="492" spans="1:4" ht="11.25">
      <c r="A492" s="1061">
        <v>491</v>
      </c>
      <c r="B492" t="s">
        <v>1718</v>
      </c>
      <c r="C492" t="s">
        <v>1747</v>
      </c>
      <c r="D492" t="s">
        <v>1748</v>
      </c>
    </row>
    <row r="493" spans="1:4" ht="11.25">
      <c r="A493" s="1061">
        <v>492</v>
      </c>
      <c r="B493" t="s">
        <v>1718</v>
      </c>
      <c r="C493" t="s">
        <v>1749</v>
      </c>
      <c r="D493" t="s">
        <v>1750</v>
      </c>
    </row>
    <row r="494" spans="1:4" ht="11.25">
      <c r="A494" s="1061">
        <v>493</v>
      </c>
      <c r="B494" t="s">
        <v>1718</v>
      </c>
      <c r="C494" t="s">
        <v>1751</v>
      </c>
      <c r="D494" t="s">
        <v>1752</v>
      </c>
    </row>
    <row r="495" spans="1:4" ht="11.25">
      <c r="A495" s="1061">
        <v>494</v>
      </c>
      <c r="B495" t="s">
        <v>1718</v>
      </c>
      <c r="C495" t="s">
        <v>1753</v>
      </c>
      <c r="D495" t="s">
        <v>1754</v>
      </c>
    </row>
    <row r="496" spans="1:4" ht="11.25">
      <c r="A496" s="1061">
        <v>495</v>
      </c>
      <c r="B496" t="s">
        <v>1718</v>
      </c>
      <c r="C496" t="s">
        <v>1755</v>
      </c>
      <c r="D496" t="s">
        <v>1756</v>
      </c>
    </row>
    <row r="497" spans="1:4" ht="11.25">
      <c r="A497" s="1061">
        <v>496</v>
      </c>
      <c r="B497" t="s">
        <v>1718</v>
      </c>
      <c r="C497" t="s">
        <v>1757</v>
      </c>
      <c r="D497" t="s">
        <v>1758</v>
      </c>
    </row>
    <row r="498" spans="1:4" ht="11.25">
      <c r="A498" s="1061">
        <v>497</v>
      </c>
      <c r="B498" t="s">
        <v>1759</v>
      </c>
      <c r="C498" t="s">
        <v>1761</v>
      </c>
      <c r="D498" t="s">
        <v>1762</v>
      </c>
    </row>
    <row r="499" spans="1:4" ht="11.25">
      <c r="A499" s="1061">
        <v>498</v>
      </c>
      <c r="B499" t="s">
        <v>1759</v>
      </c>
      <c r="C499" t="s">
        <v>1763</v>
      </c>
      <c r="D499" t="s">
        <v>1764</v>
      </c>
    </row>
    <row r="500" spans="1:4" ht="11.25">
      <c r="A500" s="1061">
        <v>499</v>
      </c>
      <c r="B500" t="s">
        <v>1759</v>
      </c>
      <c r="C500" t="s">
        <v>1765</v>
      </c>
      <c r="D500" t="s">
        <v>1766</v>
      </c>
    </row>
    <row r="501" spans="1:4" ht="11.25">
      <c r="A501" s="1061">
        <v>500</v>
      </c>
      <c r="B501" t="s">
        <v>1759</v>
      </c>
      <c r="C501" t="s">
        <v>1767</v>
      </c>
      <c r="D501" t="s">
        <v>1768</v>
      </c>
    </row>
    <row r="502" spans="1:4" ht="11.25">
      <c r="A502" s="1061">
        <v>501</v>
      </c>
      <c r="B502" t="s">
        <v>1759</v>
      </c>
      <c r="C502" t="s">
        <v>1769</v>
      </c>
      <c r="D502" t="s">
        <v>1770</v>
      </c>
    </row>
    <row r="503" spans="1:4" ht="11.25">
      <c r="A503" s="1061">
        <v>502</v>
      </c>
      <c r="B503" t="s">
        <v>1759</v>
      </c>
      <c r="C503" t="s">
        <v>1771</v>
      </c>
      <c r="D503" t="s">
        <v>1772</v>
      </c>
    </row>
    <row r="504" spans="1:4" ht="11.25">
      <c r="A504" s="1061">
        <v>503</v>
      </c>
      <c r="B504" t="s">
        <v>1759</v>
      </c>
      <c r="C504" t="s">
        <v>1773</v>
      </c>
      <c r="D504" t="s">
        <v>1774</v>
      </c>
    </row>
    <row r="505" spans="1:4" ht="11.25">
      <c r="A505" s="1061">
        <v>504</v>
      </c>
      <c r="B505" t="s">
        <v>1759</v>
      </c>
      <c r="C505" t="s">
        <v>1033</v>
      </c>
      <c r="D505" t="s">
        <v>1775</v>
      </c>
    </row>
    <row r="506" spans="1:4" ht="11.25">
      <c r="A506" s="1061">
        <v>505</v>
      </c>
      <c r="B506" t="s">
        <v>1759</v>
      </c>
      <c r="C506" t="s">
        <v>1759</v>
      </c>
      <c r="D506" t="s">
        <v>1760</v>
      </c>
    </row>
    <row r="507" spans="1:4" ht="11.25">
      <c r="A507" s="1061">
        <v>506</v>
      </c>
      <c r="B507" t="s">
        <v>1759</v>
      </c>
      <c r="C507" t="s">
        <v>1776</v>
      </c>
      <c r="D507" t="s">
        <v>1777</v>
      </c>
    </row>
    <row r="508" spans="1:4" ht="11.25">
      <c r="A508" s="1061">
        <v>507</v>
      </c>
      <c r="B508" t="s">
        <v>1759</v>
      </c>
      <c r="C508" t="s">
        <v>1778</v>
      </c>
      <c r="D508" t="s">
        <v>1779</v>
      </c>
    </row>
    <row r="509" spans="1:4" ht="11.25">
      <c r="A509" s="1061">
        <v>508</v>
      </c>
      <c r="B509" t="s">
        <v>1759</v>
      </c>
      <c r="C509" t="s">
        <v>1780</v>
      </c>
      <c r="D509" t="s">
        <v>1781</v>
      </c>
    </row>
    <row r="510" spans="1:4" ht="11.25">
      <c r="A510" s="1061">
        <v>509</v>
      </c>
      <c r="B510" t="s">
        <v>1759</v>
      </c>
      <c r="C510" t="s">
        <v>1782</v>
      </c>
      <c r="D510" t="s">
        <v>1783</v>
      </c>
    </row>
    <row r="511" spans="1:4" ht="11.25">
      <c r="A511" s="1061">
        <v>510</v>
      </c>
      <c r="B511" t="s">
        <v>1759</v>
      </c>
      <c r="C511" t="s">
        <v>1784</v>
      </c>
      <c r="D511" t="s">
        <v>1785</v>
      </c>
    </row>
    <row r="512" spans="1:4" ht="11.25">
      <c r="A512" s="1061">
        <v>511</v>
      </c>
      <c r="B512" t="s">
        <v>1759</v>
      </c>
      <c r="C512" t="s">
        <v>1786</v>
      </c>
      <c r="D512" t="s">
        <v>1787</v>
      </c>
    </row>
    <row r="513" spans="1:4" ht="11.25">
      <c r="A513" s="1061">
        <v>512</v>
      </c>
      <c r="B513" t="s">
        <v>1759</v>
      </c>
      <c r="C513" t="s">
        <v>1788</v>
      </c>
      <c r="D513" t="s">
        <v>1789</v>
      </c>
    </row>
    <row r="514" spans="1:4" ht="11.25">
      <c r="A514" s="1061">
        <v>513</v>
      </c>
      <c r="B514" t="s">
        <v>1759</v>
      </c>
      <c r="C514" t="s">
        <v>1790</v>
      </c>
      <c r="D514" t="s">
        <v>1791</v>
      </c>
    </row>
    <row r="515" spans="1:4" ht="11.25">
      <c r="A515" s="1061">
        <v>514</v>
      </c>
      <c r="B515" t="s">
        <v>1759</v>
      </c>
      <c r="C515" t="s">
        <v>1792</v>
      </c>
      <c r="D515" t="s">
        <v>1793</v>
      </c>
    </row>
    <row r="516" spans="1:4" ht="11.25">
      <c r="A516" s="1061">
        <v>515</v>
      </c>
      <c r="B516" t="s">
        <v>1759</v>
      </c>
      <c r="C516" t="s">
        <v>1794</v>
      </c>
      <c r="D516" t="s">
        <v>1795</v>
      </c>
    </row>
    <row r="517" spans="1:4" ht="11.25">
      <c r="A517" s="1061">
        <v>516</v>
      </c>
      <c r="B517" t="s">
        <v>1759</v>
      </c>
      <c r="C517" t="s">
        <v>1796</v>
      </c>
      <c r="D517" t="s">
        <v>1797</v>
      </c>
    </row>
    <row r="518" spans="1:4" ht="11.25">
      <c r="A518" s="1061">
        <v>517</v>
      </c>
      <c r="B518" t="s">
        <v>1759</v>
      </c>
      <c r="C518" t="s">
        <v>1798</v>
      </c>
      <c r="D518" t="s">
        <v>1799</v>
      </c>
    </row>
    <row r="519" spans="1:4" ht="11.25">
      <c r="A519" s="1061">
        <v>518</v>
      </c>
      <c r="B519" t="s">
        <v>1759</v>
      </c>
      <c r="C519" t="s">
        <v>1800</v>
      </c>
      <c r="D519" t="s">
        <v>1801</v>
      </c>
    </row>
    <row r="520" spans="1:4" ht="11.25">
      <c r="A520" s="1061">
        <v>519</v>
      </c>
      <c r="B520" t="s">
        <v>1759</v>
      </c>
      <c r="C520" t="s">
        <v>1802</v>
      </c>
      <c r="D520" t="s">
        <v>1803</v>
      </c>
    </row>
    <row r="521" spans="1:4" ht="11.25">
      <c r="A521" s="1061">
        <v>520</v>
      </c>
      <c r="B521" t="s">
        <v>1759</v>
      </c>
      <c r="C521" t="s">
        <v>1804</v>
      </c>
      <c r="D521" t="s">
        <v>1805</v>
      </c>
    </row>
    <row r="522" spans="1:4" ht="11.25">
      <c r="A522" s="1061">
        <v>521</v>
      </c>
      <c r="B522" t="s">
        <v>1759</v>
      </c>
      <c r="C522" t="s">
        <v>1806</v>
      </c>
      <c r="D522" t="s">
        <v>1807</v>
      </c>
    </row>
    <row r="523" spans="1:4" ht="11.25">
      <c r="A523" s="1061">
        <v>522</v>
      </c>
      <c r="B523" t="s">
        <v>1759</v>
      </c>
      <c r="C523" t="s">
        <v>1808</v>
      </c>
      <c r="D523" t="s">
        <v>1809</v>
      </c>
    </row>
    <row r="524" spans="1:4" ht="11.25">
      <c r="A524" s="1061">
        <v>523</v>
      </c>
      <c r="B524" t="s">
        <v>1759</v>
      </c>
      <c r="C524" t="s">
        <v>1810</v>
      </c>
      <c r="D524" t="s">
        <v>1811</v>
      </c>
    </row>
    <row r="525" spans="1:4" ht="11.25">
      <c r="A525" s="1061">
        <v>524</v>
      </c>
      <c r="B525" t="s">
        <v>1759</v>
      </c>
      <c r="C525" t="s">
        <v>1812</v>
      </c>
      <c r="D525" t="s">
        <v>1813</v>
      </c>
    </row>
    <row r="526" spans="1:4" ht="11.25">
      <c r="A526" s="1061">
        <v>525</v>
      </c>
      <c r="B526" t="s">
        <v>1759</v>
      </c>
      <c r="C526" t="s">
        <v>1814</v>
      </c>
      <c r="D526" t="s">
        <v>1815</v>
      </c>
    </row>
    <row r="527" spans="1:4" ht="11.25">
      <c r="A527" s="1061">
        <v>526</v>
      </c>
      <c r="B527" t="s">
        <v>1759</v>
      </c>
      <c r="C527" t="s">
        <v>1816</v>
      </c>
      <c r="D527" t="s">
        <v>1817</v>
      </c>
    </row>
    <row r="528" spans="1:4" ht="11.25">
      <c r="A528" s="1061">
        <v>527</v>
      </c>
      <c r="B528" t="s">
        <v>1759</v>
      </c>
      <c r="C528" t="s">
        <v>1818</v>
      </c>
      <c r="D528" t="s">
        <v>1819</v>
      </c>
    </row>
    <row r="529" spans="1:4" ht="11.25">
      <c r="A529" s="1061">
        <v>528</v>
      </c>
      <c r="B529" t="s">
        <v>1820</v>
      </c>
      <c r="C529" t="s">
        <v>1249</v>
      </c>
      <c r="D529" t="s">
        <v>1822</v>
      </c>
    </row>
    <row r="530" spans="1:4" ht="11.25">
      <c r="A530" s="1061">
        <v>529</v>
      </c>
      <c r="B530" t="s">
        <v>1820</v>
      </c>
      <c r="C530" t="s">
        <v>1823</v>
      </c>
      <c r="D530" t="s">
        <v>1824</v>
      </c>
    </row>
    <row r="531" spans="1:4" ht="11.25">
      <c r="A531" s="1061">
        <v>530</v>
      </c>
      <c r="B531" t="s">
        <v>1820</v>
      </c>
      <c r="C531" t="s">
        <v>1825</v>
      </c>
      <c r="D531" t="s">
        <v>1826</v>
      </c>
    </row>
    <row r="532" spans="1:4" ht="11.25">
      <c r="A532" s="1061">
        <v>531</v>
      </c>
      <c r="B532" t="s">
        <v>1820</v>
      </c>
      <c r="C532" t="s">
        <v>1827</v>
      </c>
      <c r="D532" t="s">
        <v>1828</v>
      </c>
    </row>
    <row r="533" spans="1:4" ht="11.25">
      <c r="A533" s="1061">
        <v>532</v>
      </c>
      <c r="B533" t="s">
        <v>1820</v>
      </c>
      <c r="C533" t="s">
        <v>1829</v>
      </c>
      <c r="D533" t="s">
        <v>1830</v>
      </c>
    </row>
    <row r="534" spans="1:4" ht="11.25">
      <c r="A534" s="1061">
        <v>533</v>
      </c>
      <c r="B534" t="s">
        <v>1820</v>
      </c>
      <c r="C534" t="s">
        <v>1831</v>
      </c>
      <c r="D534" t="s">
        <v>1832</v>
      </c>
    </row>
    <row r="535" spans="1:4" ht="11.25">
      <c r="A535" s="1061">
        <v>534</v>
      </c>
      <c r="B535" t="s">
        <v>1820</v>
      </c>
      <c r="C535" t="s">
        <v>1833</v>
      </c>
      <c r="D535" t="s">
        <v>1834</v>
      </c>
    </row>
    <row r="536" spans="1:4" ht="11.25">
      <c r="A536" s="1061">
        <v>535</v>
      </c>
      <c r="B536" t="s">
        <v>1820</v>
      </c>
      <c r="C536" t="s">
        <v>1835</v>
      </c>
      <c r="D536" t="s">
        <v>1836</v>
      </c>
    </row>
    <row r="537" spans="1:4" ht="11.25">
      <c r="A537" s="1061">
        <v>536</v>
      </c>
      <c r="B537" t="s">
        <v>1820</v>
      </c>
      <c r="C537" t="s">
        <v>1837</v>
      </c>
      <c r="D537" t="s">
        <v>1838</v>
      </c>
    </row>
    <row r="538" spans="1:4" ht="11.25">
      <c r="A538" s="1061">
        <v>537</v>
      </c>
      <c r="B538" t="s">
        <v>1820</v>
      </c>
      <c r="C538" t="s">
        <v>1820</v>
      </c>
      <c r="D538" t="s">
        <v>1821</v>
      </c>
    </row>
    <row r="539" spans="1:4" ht="11.25">
      <c r="A539" s="1061">
        <v>538</v>
      </c>
      <c r="B539" t="s">
        <v>1820</v>
      </c>
      <c r="C539" t="s">
        <v>1839</v>
      </c>
      <c r="D539" t="s">
        <v>1840</v>
      </c>
    </row>
    <row r="540" spans="1:4" ht="11.25">
      <c r="A540" s="1061">
        <v>539</v>
      </c>
      <c r="B540" t="s">
        <v>1820</v>
      </c>
      <c r="C540" t="s">
        <v>1841</v>
      </c>
      <c r="D540" t="s">
        <v>1842</v>
      </c>
    </row>
    <row r="541" spans="1:4" ht="11.25">
      <c r="A541" s="1061">
        <v>540</v>
      </c>
      <c r="B541" t="s">
        <v>1820</v>
      </c>
      <c r="C541" t="s">
        <v>1843</v>
      </c>
      <c r="D541" t="s">
        <v>1844</v>
      </c>
    </row>
    <row r="542" spans="1:4" ht="11.25">
      <c r="A542" s="1061">
        <v>541</v>
      </c>
      <c r="B542" t="s">
        <v>1820</v>
      </c>
      <c r="C542" t="s">
        <v>1845</v>
      </c>
      <c r="D542" t="s">
        <v>1846</v>
      </c>
    </row>
    <row r="543" spans="1:4" ht="11.25">
      <c r="A543" s="1061">
        <v>542</v>
      </c>
      <c r="B543" t="s">
        <v>1820</v>
      </c>
      <c r="C543" t="s">
        <v>1847</v>
      </c>
      <c r="D543" t="s">
        <v>1848</v>
      </c>
    </row>
    <row r="544" spans="1:4" ht="11.25">
      <c r="A544" s="1061">
        <v>543</v>
      </c>
      <c r="B544" t="s">
        <v>1820</v>
      </c>
      <c r="C544" t="s">
        <v>1849</v>
      </c>
      <c r="D544" t="s">
        <v>1850</v>
      </c>
    </row>
    <row r="545" spans="1:4" ht="11.25">
      <c r="A545" s="1061">
        <v>544</v>
      </c>
      <c r="B545" t="s">
        <v>1820</v>
      </c>
      <c r="C545" t="s">
        <v>1851</v>
      </c>
      <c r="D545" t="s">
        <v>1852</v>
      </c>
    </row>
    <row r="546" spans="1:4" ht="11.25">
      <c r="A546" s="1061">
        <v>545</v>
      </c>
      <c r="B546" t="s">
        <v>1820</v>
      </c>
      <c r="C546" t="s">
        <v>1853</v>
      </c>
      <c r="D546" t="s">
        <v>1854</v>
      </c>
    </row>
    <row r="547" spans="1:4" ht="11.25">
      <c r="A547" s="1061">
        <v>546</v>
      </c>
      <c r="B547" t="s">
        <v>1820</v>
      </c>
      <c r="C547" t="s">
        <v>1855</v>
      </c>
      <c r="D547" t="s">
        <v>1856</v>
      </c>
    </row>
    <row r="548" spans="1:4" ht="11.25">
      <c r="A548" s="1061">
        <v>547</v>
      </c>
      <c r="B548" t="s">
        <v>1820</v>
      </c>
      <c r="C548" t="s">
        <v>1857</v>
      </c>
      <c r="D548" t="s">
        <v>1858</v>
      </c>
    </row>
    <row r="549" spans="1:4" ht="11.25">
      <c r="A549" s="1061">
        <v>548</v>
      </c>
      <c r="B549" t="s">
        <v>1820</v>
      </c>
      <c r="C549" t="s">
        <v>1859</v>
      </c>
      <c r="D549" t="s">
        <v>1860</v>
      </c>
    </row>
    <row r="550" spans="1:4" ht="11.25">
      <c r="A550" s="1061">
        <v>549</v>
      </c>
      <c r="B550" t="s">
        <v>1820</v>
      </c>
      <c r="C550" t="s">
        <v>1861</v>
      </c>
      <c r="D550" t="s">
        <v>1862</v>
      </c>
    </row>
    <row r="551" spans="1:4" ht="11.25">
      <c r="A551" s="1061">
        <v>550</v>
      </c>
      <c r="B551" t="s">
        <v>1820</v>
      </c>
      <c r="C551" t="s">
        <v>1863</v>
      </c>
      <c r="D551" t="s">
        <v>1864</v>
      </c>
    </row>
    <row r="552" spans="1:4" ht="11.25">
      <c r="A552" s="1061">
        <v>551</v>
      </c>
      <c r="B552" t="s">
        <v>1820</v>
      </c>
      <c r="C552" t="s">
        <v>1865</v>
      </c>
      <c r="D552" t="s">
        <v>1866</v>
      </c>
    </row>
    <row r="553" spans="1:4" ht="11.25">
      <c r="A553" s="1061">
        <v>552</v>
      </c>
      <c r="B553" t="s">
        <v>1820</v>
      </c>
      <c r="C553" t="s">
        <v>1867</v>
      </c>
      <c r="D553" t="s">
        <v>1868</v>
      </c>
    </row>
    <row r="554" spans="1:4" ht="11.25">
      <c r="A554" s="1061">
        <v>553</v>
      </c>
      <c r="B554" t="s">
        <v>1869</v>
      </c>
      <c r="C554" t="s">
        <v>1871</v>
      </c>
      <c r="D554" t="s">
        <v>1872</v>
      </c>
    </row>
    <row r="555" spans="1:4" ht="11.25">
      <c r="A555" s="1061">
        <v>554</v>
      </c>
      <c r="B555" t="s">
        <v>1869</v>
      </c>
      <c r="C555" t="s">
        <v>1873</v>
      </c>
      <c r="D555" t="s">
        <v>1874</v>
      </c>
    </row>
    <row r="556" spans="1:4" ht="11.25">
      <c r="A556" s="1061">
        <v>555</v>
      </c>
      <c r="B556" t="s">
        <v>1869</v>
      </c>
      <c r="C556" t="s">
        <v>1875</v>
      </c>
      <c r="D556" t="s">
        <v>1876</v>
      </c>
    </row>
    <row r="557" spans="1:4" ht="11.25">
      <c r="A557" s="1061">
        <v>556</v>
      </c>
      <c r="B557" t="s">
        <v>1869</v>
      </c>
      <c r="C557" t="s">
        <v>1329</v>
      </c>
      <c r="D557" t="s">
        <v>1877</v>
      </c>
    </row>
    <row r="558" spans="1:4" ht="11.25">
      <c r="A558" s="1061">
        <v>557</v>
      </c>
      <c r="B558" t="s">
        <v>1869</v>
      </c>
      <c r="C558" t="s">
        <v>1878</v>
      </c>
      <c r="D558" t="s">
        <v>1879</v>
      </c>
    </row>
    <row r="559" spans="1:4" ht="11.25">
      <c r="A559" s="1061">
        <v>558</v>
      </c>
      <c r="B559" t="s">
        <v>1869</v>
      </c>
      <c r="C559" t="s">
        <v>1880</v>
      </c>
      <c r="D559" t="s">
        <v>1881</v>
      </c>
    </row>
    <row r="560" spans="1:4" ht="11.25">
      <c r="A560" s="1061">
        <v>559</v>
      </c>
      <c r="B560" t="s">
        <v>1869</v>
      </c>
      <c r="C560" t="s">
        <v>1882</v>
      </c>
      <c r="D560" t="s">
        <v>1883</v>
      </c>
    </row>
    <row r="561" spans="1:4" ht="11.25">
      <c r="A561" s="1061">
        <v>560</v>
      </c>
      <c r="B561" t="s">
        <v>1869</v>
      </c>
      <c r="C561" t="s">
        <v>1884</v>
      </c>
      <c r="D561" t="s">
        <v>1885</v>
      </c>
    </row>
    <row r="562" spans="1:4" ht="11.25">
      <c r="A562" s="1061">
        <v>561</v>
      </c>
      <c r="B562" t="s">
        <v>1869</v>
      </c>
      <c r="C562" t="s">
        <v>1886</v>
      </c>
      <c r="D562" t="s">
        <v>1887</v>
      </c>
    </row>
    <row r="563" spans="1:4" ht="11.25">
      <c r="A563" s="1061">
        <v>562</v>
      </c>
      <c r="B563" t="s">
        <v>1869</v>
      </c>
      <c r="C563" t="s">
        <v>1869</v>
      </c>
      <c r="D563" t="s">
        <v>1870</v>
      </c>
    </row>
    <row r="564" spans="1:4" ht="11.25">
      <c r="A564" s="1061">
        <v>563</v>
      </c>
      <c r="B564" t="s">
        <v>1869</v>
      </c>
      <c r="C564" t="s">
        <v>1888</v>
      </c>
      <c r="D564" t="s">
        <v>1889</v>
      </c>
    </row>
    <row r="565" spans="1:4" ht="11.25">
      <c r="A565" s="1061">
        <v>564</v>
      </c>
      <c r="B565" t="s">
        <v>1869</v>
      </c>
      <c r="C565" t="s">
        <v>1890</v>
      </c>
      <c r="D565" t="s">
        <v>1891</v>
      </c>
    </row>
    <row r="566" spans="1:4" ht="11.25">
      <c r="A566" s="1061">
        <v>565</v>
      </c>
      <c r="B566" t="s">
        <v>1869</v>
      </c>
      <c r="C566" t="s">
        <v>1892</v>
      </c>
      <c r="D566" t="s">
        <v>1893</v>
      </c>
    </row>
    <row r="567" spans="1:4" ht="11.25">
      <c r="A567" s="1061">
        <v>566</v>
      </c>
      <c r="B567" t="s">
        <v>1869</v>
      </c>
      <c r="C567" t="s">
        <v>1894</v>
      </c>
      <c r="D567" t="s">
        <v>1895</v>
      </c>
    </row>
    <row r="568" spans="1:4" ht="11.25">
      <c r="A568" s="1061">
        <v>567</v>
      </c>
      <c r="B568" t="s">
        <v>1869</v>
      </c>
      <c r="C568" t="s">
        <v>1896</v>
      </c>
      <c r="D568" t="s">
        <v>1897</v>
      </c>
    </row>
    <row r="569" spans="1:4" ht="11.25">
      <c r="A569" s="1061">
        <v>568</v>
      </c>
      <c r="B569" t="s">
        <v>1869</v>
      </c>
      <c r="C569" t="s">
        <v>1898</v>
      </c>
      <c r="D569" t="s">
        <v>1899</v>
      </c>
    </row>
    <row r="570" spans="1:4" ht="11.25">
      <c r="A570" s="1061">
        <v>569</v>
      </c>
      <c r="B570" t="s">
        <v>1869</v>
      </c>
      <c r="C570" t="s">
        <v>1900</v>
      </c>
      <c r="D570" t="s">
        <v>1901</v>
      </c>
    </row>
    <row r="571" spans="1:4" ht="11.25">
      <c r="A571" s="1061">
        <v>570</v>
      </c>
      <c r="B571" t="s">
        <v>1869</v>
      </c>
      <c r="C571" t="s">
        <v>1902</v>
      </c>
      <c r="D571" t="s">
        <v>1903</v>
      </c>
    </row>
    <row r="572" spans="1:4" ht="11.25">
      <c r="A572" s="1061">
        <v>571</v>
      </c>
      <c r="B572" t="s">
        <v>1869</v>
      </c>
      <c r="C572" t="s">
        <v>1904</v>
      </c>
      <c r="D572" t="s">
        <v>1905</v>
      </c>
    </row>
    <row r="573" spans="1:4" ht="11.25">
      <c r="A573" s="1061">
        <v>572</v>
      </c>
      <c r="B573" t="s">
        <v>1869</v>
      </c>
      <c r="C573" t="s">
        <v>1906</v>
      </c>
      <c r="D573" t="s">
        <v>1907</v>
      </c>
    </row>
    <row r="574" spans="1:4" ht="11.25">
      <c r="A574" s="1061">
        <v>573</v>
      </c>
      <c r="B574" t="s">
        <v>1869</v>
      </c>
      <c r="C574" t="s">
        <v>1908</v>
      </c>
      <c r="D574" t="s">
        <v>1909</v>
      </c>
    </row>
    <row r="575" spans="1:4" ht="11.25">
      <c r="A575" s="1061">
        <v>574</v>
      </c>
      <c r="B575" t="s">
        <v>1869</v>
      </c>
      <c r="C575" t="s">
        <v>1910</v>
      </c>
      <c r="D575" t="s">
        <v>1911</v>
      </c>
    </row>
    <row r="576" spans="1:4" ht="11.25">
      <c r="A576" s="1061">
        <v>575</v>
      </c>
      <c r="B576" t="s">
        <v>1869</v>
      </c>
      <c r="C576" t="s">
        <v>1912</v>
      </c>
      <c r="D576" t="s">
        <v>1913</v>
      </c>
    </row>
    <row r="577" spans="1:4" ht="11.25">
      <c r="A577" s="1061">
        <v>576</v>
      </c>
      <c r="B577" t="s">
        <v>1869</v>
      </c>
      <c r="C577" t="s">
        <v>1914</v>
      </c>
      <c r="D577" t="s">
        <v>1915</v>
      </c>
    </row>
    <row r="578" spans="1:4" ht="11.25">
      <c r="A578" s="1061">
        <v>577</v>
      </c>
      <c r="B578" t="s">
        <v>1869</v>
      </c>
      <c r="C578" t="s">
        <v>1916</v>
      </c>
      <c r="D578" t="s">
        <v>1917</v>
      </c>
    </row>
    <row r="579" spans="1:4" ht="11.25">
      <c r="A579" s="1061">
        <v>578</v>
      </c>
      <c r="B579" t="s">
        <v>1869</v>
      </c>
      <c r="C579" t="s">
        <v>1918</v>
      </c>
      <c r="D579" t="s">
        <v>1919</v>
      </c>
    </row>
    <row r="580" spans="1:4" ht="11.25">
      <c r="A580" s="1061">
        <v>579</v>
      </c>
      <c r="B580" t="s">
        <v>1920</v>
      </c>
      <c r="C580" t="s">
        <v>1922</v>
      </c>
      <c r="D580" t="s">
        <v>1923</v>
      </c>
    </row>
    <row r="581" spans="1:4" ht="11.25">
      <c r="A581" s="1061">
        <v>580</v>
      </c>
      <c r="B581" t="s">
        <v>1920</v>
      </c>
      <c r="C581" t="s">
        <v>1924</v>
      </c>
      <c r="D581" t="s">
        <v>1925</v>
      </c>
    </row>
    <row r="582" spans="1:4" ht="11.25">
      <c r="A582" s="1061">
        <v>581</v>
      </c>
      <c r="B582" t="s">
        <v>1920</v>
      </c>
      <c r="C582" t="s">
        <v>1926</v>
      </c>
      <c r="D582" t="s">
        <v>1927</v>
      </c>
    </row>
    <row r="583" spans="1:4" ht="11.25">
      <c r="A583" s="1061">
        <v>582</v>
      </c>
      <c r="B583" t="s">
        <v>1920</v>
      </c>
      <c r="C583" t="s">
        <v>1928</v>
      </c>
      <c r="D583" t="s">
        <v>1929</v>
      </c>
    </row>
    <row r="584" spans="1:4" ht="11.25">
      <c r="A584" s="1061">
        <v>583</v>
      </c>
      <c r="B584" t="s">
        <v>1920</v>
      </c>
      <c r="C584" t="s">
        <v>1930</v>
      </c>
      <c r="D584" t="s">
        <v>1931</v>
      </c>
    </row>
    <row r="585" spans="1:4" ht="11.25">
      <c r="A585" s="1061">
        <v>584</v>
      </c>
      <c r="B585" t="s">
        <v>1920</v>
      </c>
      <c r="C585" t="s">
        <v>1932</v>
      </c>
      <c r="D585" t="s">
        <v>1933</v>
      </c>
    </row>
    <row r="586" spans="1:4" ht="11.25">
      <c r="A586" s="1061">
        <v>585</v>
      </c>
      <c r="B586" t="s">
        <v>1920</v>
      </c>
      <c r="C586" t="s">
        <v>1934</v>
      </c>
      <c r="D586" t="s">
        <v>1935</v>
      </c>
    </row>
    <row r="587" spans="1:4" ht="11.25">
      <c r="A587" s="1061">
        <v>586</v>
      </c>
      <c r="B587" t="s">
        <v>1920</v>
      </c>
      <c r="C587" t="s">
        <v>1936</v>
      </c>
      <c r="D587" t="s">
        <v>1937</v>
      </c>
    </row>
    <row r="588" spans="1:4" ht="11.25">
      <c r="A588" s="1061">
        <v>587</v>
      </c>
      <c r="B588" t="s">
        <v>1920</v>
      </c>
      <c r="C588" t="s">
        <v>1938</v>
      </c>
      <c r="D588" t="s">
        <v>1939</v>
      </c>
    </row>
    <row r="589" spans="1:4" ht="11.25">
      <c r="A589" s="1061">
        <v>588</v>
      </c>
      <c r="B589" t="s">
        <v>1920</v>
      </c>
      <c r="C589" t="s">
        <v>1940</v>
      </c>
      <c r="D589" t="s">
        <v>1941</v>
      </c>
    </row>
    <row r="590" spans="1:4" ht="11.25">
      <c r="A590" s="1061">
        <v>589</v>
      </c>
      <c r="B590" t="s">
        <v>1920</v>
      </c>
      <c r="C590" t="s">
        <v>1942</v>
      </c>
      <c r="D590" t="s">
        <v>1943</v>
      </c>
    </row>
    <row r="591" spans="1:4" ht="11.25">
      <c r="A591" s="1061">
        <v>590</v>
      </c>
      <c r="B591" t="s">
        <v>1920</v>
      </c>
      <c r="C591" t="s">
        <v>1920</v>
      </c>
      <c r="D591" t="s">
        <v>1921</v>
      </c>
    </row>
    <row r="592" spans="1:4" ht="11.25">
      <c r="A592" s="1061">
        <v>591</v>
      </c>
      <c r="B592" t="s">
        <v>1920</v>
      </c>
      <c r="C592" t="s">
        <v>1944</v>
      </c>
      <c r="D592" t="s">
        <v>1945</v>
      </c>
    </row>
    <row r="593" spans="1:4" ht="11.25">
      <c r="A593" s="1061">
        <v>592</v>
      </c>
      <c r="B593" t="s">
        <v>1920</v>
      </c>
      <c r="C593" t="s">
        <v>1946</v>
      </c>
      <c r="D593" t="s">
        <v>1947</v>
      </c>
    </row>
    <row r="594" spans="1:4" ht="11.25">
      <c r="A594" s="1061">
        <v>593</v>
      </c>
      <c r="B594" t="s">
        <v>1920</v>
      </c>
      <c r="C594" t="s">
        <v>1948</v>
      </c>
      <c r="D594" t="s">
        <v>1949</v>
      </c>
    </row>
    <row r="595" spans="1:4" ht="11.25">
      <c r="A595" s="1061">
        <v>594</v>
      </c>
      <c r="B595" t="s">
        <v>1920</v>
      </c>
      <c r="C595" t="s">
        <v>1950</v>
      </c>
      <c r="D595" t="s">
        <v>1951</v>
      </c>
    </row>
    <row r="596" spans="1:4" ht="11.25">
      <c r="A596" s="1061">
        <v>595</v>
      </c>
      <c r="B596" t="s">
        <v>1920</v>
      </c>
      <c r="C596" t="s">
        <v>1952</v>
      </c>
      <c r="D596" t="s">
        <v>1953</v>
      </c>
    </row>
    <row r="597" spans="1:4" ht="11.25">
      <c r="A597" s="1061">
        <v>596</v>
      </c>
      <c r="B597" t="s">
        <v>1920</v>
      </c>
      <c r="C597" t="s">
        <v>1792</v>
      </c>
      <c r="D597" t="s">
        <v>1954</v>
      </c>
    </row>
    <row r="598" spans="1:4" ht="11.25">
      <c r="A598" s="1061">
        <v>597</v>
      </c>
      <c r="B598" t="s">
        <v>1920</v>
      </c>
      <c r="C598" t="s">
        <v>1955</v>
      </c>
      <c r="D598" t="s">
        <v>1956</v>
      </c>
    </row>
    <row r="599" spans="1:4" ht="11.25">
      <c r="A599" s="1061">
        <v>598</v>
      </c>
      <c r="B599" t="s">
        <v>1920</v>
      </c>
      <c r="C599" t="s">
        <v>1957</v>
      </c>
      <c r="D599" t="s">
        <v>1958</v>
      </c>
    </row>
    <row r="600" spans="1:4" ht="11.25">
      <c r="A600" s="1061">
        <v>599</v>
      </c>
      <c r="B600" t="s">
        <v>1920</v>
      </c>
      <c r="C600" t="s">
        <v>1959</v>
      </c>
      <c r="D600" t="s">
        <v>1960</v>
      </c>
    </row>
    <row r="601" spans="1:4" ht="11.25">
      <c r="A601" s="1061">
        <v>600</v>
      </c>
      <c r="B601" t="s">
        <v>1920</v>
      </c>
      <c r="C601" t="s">
        <v>1961</v>
      </c>
      <c r="D601" t="s">
        <v>1962</v>
      </c>
    </row>
    <row r="602" spans="1:4" ht="11.25">
      <c r="A602" s="1061">
        <v>601</v>
      </c>
      <c r="B602" t="s">
        <v>1920</v>
      </c>
      <c r="C602" t="s">
        <v>1963</v>
      </c>
      <c r="D602" t="s">
        <v>1964</v>
      </c>
    </row>
    <row r="603" spans="1:4" ht="11.25">
      <c r="A603" s="1061">
        <v>602</v>
      </c>
      <c r="B603" t="s">
        <v>1920</v>
      </c>
      <c r="C603" t="s">
        <v>1965</v>
      </c>
      <c r="D603" t="s">
        <v>1966</v>
      </c>
    </row>
    <row r="604" spans="1:4" ht="11.25">
      <c r="A604" s="1061">
        <v>603</v>
      </c>
      <c r="B604" t="s">
        <v>1920</v>
      </c>
      <c r="C604" t="s">
        <v>1967</v>
      </c>
      <c r="D604" t="s">
        <v>1968</v>
      </c>
    </row>
    <row r="605" spans="1:4" ht="11.25">
      <c r="A605" s="1061">
        <v>604</v>
      </c>
      <c r="B605" t="s">
        <v>1920</v>
      </c>
      <c r="C605" t="s">
        <v>1969</v>
      </c>
      <c r="D605" t="s">
        <v>1970</v>
      </c>
    </row>
    <row r="606" spans="1:4" ht="11.25">
      <c r="A606" s="1061">
        <v>605</v>
      </c>
      <c r="B606" t="s">
        <v>1920</v>
      </c>
      <c r="C606" t="s">
        <v>1971</v>
      </c>
      <c r="D606" t="s">
        <v>1972</v>
      </c>
    </row>
    <row r="607" spans="1:4" ht="11.25">
      <c r="A607" s="1061">
        <v>606</v>
      </c>
      <c r="B607" t="s">
        <v>1920</v>
      </c>
      <c r="C607" t="s">
        <v>1973</v>
      </c>
      <c r="D607" t="s">
        <v>1974</v>
      </c>
    </row>
    <row r="608" spans="1:4" ht="11.25">
      <c r="A608" s="1061">
        <v>607</v>
      </c>
      <c r="B608" t="s">
        <v>1920</v>
      </c>
      <c r="C608" t="s">
        <v>1975</v>
      </c>
      <c r="D608" t="s">
        <v>1976</v>
      </c>
    </row>
    <row r="609" spans="1:4" ht="11.25">
      <c r="A609" s="1061">
        <v>608</v>
      </c>
      <c r="B609" t="s">
        <v>1920</v>
      </c>
      <c r="C609" t="s">
        <v>1977</v>
      </c>
      <c r="D609" t="s">
        <v>1978</v>
      </c>
    </row>
    <row r="610" spans="1:4" ht="11.25">
      <c r="A610" s="1061">
        <v>609</v>
      </c>
      <c r="B610" t="s">
        <v>1979</v>
      </c>
      <c r="C610" t="s">
        <v>1981</v>
      </c>
      <c r="D610" t="s">
        <v>1982</v>
      </c>
    </row>
    <row r="611" spans="1:4" ht="11.25">
      <c r="A611" s="1061">
        <v>610</v>
      </c>
      <c r="B611" t="s">
        <v>1979</v>
      </c>
      <c r="C611" t="s">
        <v>1983</v>
      </c>
      <c r="D611" t="s">
        <v>1984</v>
      </c>
    </row>
    <row r="612" spans="1:4" ht="11.25">
      <c r="A612" s="1061">
        <v>611</v>
      </c>
      <c r="B612" t="s">
        <v>1979</v>
      </c>
      <c r="C612" t="s">
        <v>1985</v>
      </c>
      <c r="D612" t="s">
        <v>1986</v>
      </c>
    </row>
    <row r="613" spans="1:4" ht="11.25">
      <c r="A613" s="1061">
        <v>612</v>
      </c>
      <c r="B613" t="s">
        <v>1979</v>
      </c>
      <c r="C613" t="s">
        <v>1987</v>
      </c>
      <c r="D613" t="s">
        <v>1988</v>
      </c>
    </row>
    <row r="614" spans="1:4" ht="11.25">
      <c r="A614" s="1061">
        <v>613</v>
      </c>
      <c r="B614" t="s">
        <v>1979</v>
      </c>
      <c r="C614" t="s">
        <v>1989</v>
      </c>
      <c r="D614" t="s">
        <v>1990</v>
      </c>
    </row>
    <row r="615" spans="1:4" ht="11.25">
      <c r="A615" s="1061">
        <v>614</v>
      </c>
      <c r="B615" t="s">
        <v>1979</v>
      </c>
      <c r="C615" t="s">
        <v>1991</v>
      </c>
      <c r="D615" t="s">
        <v>1992</v>
      </c>
    </row>
    <row r="616" spans="1:4" ht="11.25">
      <c r="A616" s="1061">
        <v>615</v>
      </c>
      <c r="B616" t="s">
        <v>1979</v>
      </c>
      <c r="C616" t="s">
        <v>1993</v>
      </c>
      <c r="D616" t="s">
        <v>1994</v>
      </c>
    </row>
    <row r="617" spans="1:4" ht="11.25">
      <c r="A617" s="1061">
        <v>616</v>
      </c>
      <c r="B617" t="s">
        <v>1979</v>
      </c>
      <c r="C617" t="s">
        <v>1979</v>
      </c>
      <c r="D617" t="s">
        <v>1980</v>
      </c>
    </row>
    <row r="618" spans="1:4" ht="11.25">
      <c r="A618" s="1061">
        <v>617</v>
      </c>
      <c r="B618" t="s">
        <v>1979</v>
      </c>
      <c r="C618" t="s">
        <v>1995</v>
      </c>
      <c r="D618" t="s">
        <v>1996</v>
      </c>
    </row>
    <row r="619" spans="1:4" ht="11.25">
      <c r="A619" s="1061">
        <v>618</v>
      </c>
      <c r="B619" t="s">
        <v>1979</v>
      </c>
      <c r="C619" t="s">
        <v>1997</v>
      </c>
      <c r="D619" t="s">
        <v>1998</v>
      </c>
    </row>
    <row r="620" spans="1:4" ht="11.25">
      <c r="A620" s="1061">
        <v>619</v>
      </c>
      <c r="B620" t="s">
        <v>1979</v>
      </c>
      <c r="C620" t="s">
        <v>1999</v>
      </c>
      <c r="D620" t="s">
        <v>2000</v>
      </c>
    </row>
    <row r="621" spans="1:4" ht="11.25">
      <c r="A621" s="1061">
        <v>620</v>
      </c>
      <c r="B621" t="s">
        <v>1979</v>
      </c>
      <c r="C621" t="s">
        <v>2001</v>
      </c>
      <c r="D621" t="s">
        <v>2002</v>
      </c>
    </row>
    <row r="622" spans="1:4" ht="11.25">
      <c r="A622" s="1061">
        <v>621</v>
      </c>
      <c r="B622" t="s">
        <v>1979</v>
      </c>
      <c r="C622" t="s">
        <v>2003</v>
      </c>
      <c r="D622" t="s">
        <v>2004</v>
      </c>
    </row>
    <row r="623" spans="1:4" ht="11.25">
      <c r="A623" s="1061">
        <v>622</v>
      </c>
      <c r="B623" t="s">
        <v>1979</v>
      </c>
      <c r="C623" t="s">
        <v>2005</v>
      </c>
      <c r="D623" t="s">
        <v>2006</v>
      </c>
    </row>
    <row r="624" spans="1:4" ht="11.25">
      <c r="A624" s="1061">
        <v>623</v>
      </c>
      <c r="B624" t="s">
        <v>1979</v>
      </c>
      <c r="C624" t="s">
        <v>2007</v>
      </c>
      <c r="D624" t="s">
        <v>2008</v>
      </c>
    </row>
    <row r="625" spans="1:4" ht="11.25">
      <c r="A625" s="1061">
        <v>624</v>
      </c>
      <c r="B625" t="s">
        <v>1979</v>
      </c>
      <c r="C625" t="s">
        <v>2009</v>
      </c>
      <c r="D625" t="s">
        <v>2010</v>
      </c>
    </row>
    <row r="626" spans="1:4" ht="11.25">
      <c r="A626" s="1061">
        <v>625</v>
      </c>
      <c r="B626" t="s">
        <v>2011</v>
      </c>
      <c r="C626" t="s">
        <v>2013</v>
      </c>
      <c r="D626" t="s">
        <v>2014</v>
      </c>
    </row>
    <row r="627" spans="1:4" ht="11.25">
      <c r="A627" s="1061">
        <v>626</v>
      </c>
      <c r="B627" t="s">
        <v>2011</v>
      </c>
      <c r="C627" t="s">
        <v>2015</v>
      </c>
      <c r="D627" t="s">
        <v>2016</v>
      </c>
    </row>
    <row r="628" spans="1:4" ht="11.25">
      <c r="A628" s="1061">
        <v>627</v>
      </c>
      <c r="B628" t="s">
        <v>2011</v>
      </c>
      <c r="C628" t="s">
        <v>2017</v>
      </c>
      <c r="D628" t="s">
        <v>2018</v>
      </c>
    </row>
    <row r="629" spans="1:4" ht="11.25">
      <c r="A629" s="1061">
        <v>628</v>
      </c>
      <c r="B629" t="s">
        <v>2011</v>
      </c>
      <c r="C629" t="s">
        <v>2019</v>
      </c>
      <c r="D629" t="s">
        <v>2020</v>
      </c>
    </row>
    <row r="630" spans="1:4" ht="11.25">
      <c r="A630" s="1061">
        <v>629</v>
      </c>
      <c r="B630" t="s">
        <v>2011</v>
      </c>
      <c r="C630" t="s">
        <v>2021</v>
      </c>
      <c r="D630" t="s">
        <v>2022</v>
      </c>
    </row>
    <row r="631" spans="1:4" ht="11.25">
      <c r="A631" s="1061">
        <v>630</v>
      </c>
      <c r="B631" t="s">
        <v>2011</v>
      </c>
      <c r="C631" t="s">
        <v>2023</v>
      </c>
      <c r="D631" t="s">
        <v>2024</v>
      </c>
    </row>
    <row r="632" spans="1:4" ht="11.25">
      <c r="A632" s="1061">
        <v>631</v>
      </c>
      <c r="B632" t="s">
        <v>2011</v>
      </c>
      <c r="C632" t="s">
        <v>792</v>
      </c>
      <c r="D632" t="s">
        <v>2025</v>
      </c>
    </row>
    <row r="633" spans="1:4" ht="11.25">
      <c r="A633" s="1061">
        <v>632</v>
      </c>
      <c r="B633" t="s">
        <v>2011</v>
      </c>
      <c r="C633" t="s">
        <v>2026</v>
      </c>
      <c r="D633" t="s">
        <v>2027</v>
      </c>
    </row>
    <row r="634" spans="1:4" ht="11.25">
      <c r="A634" s="1061">
        <v>633</v>
      </c>
      <c r="B634" t="s">
        <v>2011</v>
      </c>
      <c r="C634" t="s">
        <v>2028</v>
      </c>
      <c r="D634" t="s">
        <v>2029</v>
      </c>
    </row>
    <row r="635" spans="1:4" ht="11.25">
      <c r="A635" s="1061">
        <v>634</v>
      </c>
      <c r="B635" t="s">
        <v>2011</v>
      </c>
      <c r="C635" t="s">
        <v>2011</v>
      </c>
      <c r="D635" t="s">
        <v>2012</v>
      </c>
    </row>
    <row r="636" spans="1:4" ht="11.25">
      <c r="A636" s="1061">
        <v>635</v>
      </c>
      <c r="B636" t="s">
        <v>2011</v>
      </c>
      <c r="C636" t="s">
        <v>2030</v>
      </c>
      <c r="D636" t="s">
        <v>2031</v>
      </c>
    </row>
    <row r="637" spans="1:4" ht="11.25">
      <c r="A637" s="1061">
        <v>636</v>
      </c>
      <c r="B637" t="s">
        <v>2011</v>
      </c>
      <c r="C637" t="s">
        <v>2032</v>
      </c>
      <c r="D637" t="s">
        <v>2033</v>
      </c>
    </row>
    <row r="638" spans="1:4" ht="11.25">
      <c r="A638" s="1061">
        <v>637</v>
      </c>
      <c r="B638" t="s">
        <v>2011</v>
      </c>
      <c r="C638" t="s">
        <v>2034</v>
      </c>
      <c r="D638" t="s">
        <v>2035</v>
      </c>
    </row>
    <row r="639" spans="1:4" ht="11.25">
      <c r="A639" s="1061">
        <v>638</v>
      </c>
      <c r="B639" t="s">
        <v>2011</v>
      </c>
      <c r="C639" t="s">
        <v>2036</v>
      </c>
      <c r="D639" t="s">
        <v>2037</v>
      </c>
    </row>
    <row r="640" spans="1:4" ht="11.25">
      <c r="A640" s="1061">
        <v>639</v>
      </c>
      <c r="B640" t="s">
        <v>2011</v>
      </c>
      <c r="C640" t="s">
        <v>2038</v>
      </c>
      <c r="D640" t="s">
        <v>2039</v>
      </c>
    </row>
    <row r="641" spans="1:4" ht="11.25">
      <c r="A641" s="1061">
        <v>640</v>
      </c>
      <c r="B641" t="s">
        <v>2011</v>
      </c>
      <c r="C641" t="s">
        <v>2040</v>
      </c>
      <c r="D641" t="s">
        <v>2041</v>
      </c>
    </row>
    <row r="642" spans="1:4" ht="11.25">
      <c r="A642" s="1061">
        <v>641</v>
      </c>
      <c r="B642" t="s">
        <v>2011</v>
      </c>
      <c r="C642" t="s">
        <v>2042</v>
      </c>
      <c r="D642" t="s">
        <v>2043</v>
      </c>
    </row>
    <row r="643" spans="1:4" ht="11.25">
      <c r="A643" s="1061">
        <v>642</v>
      </c>
      <c r="B643" t="s">
        <v>2011</v>
      </c>
      <c r="C643" t="s">
        <v>2044</v>
      </c>
      <c r="D643" t="s">
        <v>2045</v>
      </c>
    </row>
    <row r="644" spans="1:4" ht="11.25">
      <c r="A644" s="1061">
        <v>643</v>
      </c>
      <c r="B644" t="s">
        <v>2011</v>
      </c>
      <c r="C644" t="s">
        <v>2046</v>
      </c>
      <c r="D644" t="s">
        <v>2047</v>
      </c>
    </row>
    <row r="645" spans="1:4" ht="11.25">
      <c r="A645" s="1061">
        <v>644</v>
      </c>
      <c r="B645" t="s">
        <v>2011</v>
      </c>
      <c r="C645" t="s">
        <v>2048</v>
      </c>
      <c r="D645" t="s">
        <v>2049</v>
      </c>
    </row>
    <row r="646" spans="1:4" ht="11.25">
      <c r="A646" s="1061">
        <v>645</v>
      </c>
      <c r="B646" t="s">
        <v>2011</v>
      </c>
      <c r="C646" t="s">
        <v>2050</v>
      </c>
      <c r="D646" t="s">
        <v>2051</v>
      </c>
    </row>
    <row r="647" spans="1:4" ht="11.25">
      <c r="A647" s="1061">
        <v>646</v>
      </c>
      <c r="B647" t="s">
        <v>2052</v>
      </c>
      <c r="C647" t="s">
        <v>2054</v>
      </c>
      <c r="D647" t="s">
        <v>2055</v>
      </c>
    </row>
    <row r="648" spans="1:4" ht="11.25">
      <c r="A648" s="1061">
        <v>647</v>
      </c>
      <c r="B648" t="s">
        <v>2052</v>
      </c>
      <c r="C648" t="s">
        <v>2056</v>
      </c>
      <c r="D648" t="s">
        <v>2057</v>
      </c>
    </row>
    <row r="649" spans="1:4" ht="11.25">
      <c r="A649" s="1061">
        <v>648</v>
      </c>
      <c r="B649" t="s">
        <v>2052</v>
      </c>
      <c r="C649" t="s">
        <v>2058</v>
      </c>
      <c r="D649" t="s">
        <v>2059</v>
      </c>
    </row>
    <row r="650" spans="1:4" ht="11.25">
      <c r="A650" s="1061">
        <v>649</v>
      </c>
      <c r="B650" t="s">
        <v>2052</v>
      </c>
      <c r="C650" t="s">
        <v>2060</v>
      </c>
      <c r="D650" t="s">
        <v>2061</v>
      </c>
    </row>
    <row r="651" spans="1:4" ht="11.25">
      <c r="A651" s="1061">
        <v>650</v>
      </c>
      <c r="B651" t="s">
        <v>2052</v>
      </c>
      <c r="C651" t="s">
        <v>2062</v>
      </c>
      <c r="D651" t="s">
        <v>2063</v>
      </c>
    </row>
    <row r="652" spans="1:4" ht="11.25">
      <c r="A652" s="1061">
        <v>651</v>
      </c>
      <c r="B652" t="s">
        <v>2052</v>
      </c>
      <c r="C652" t="s">
        <v>2064</v>
      </c>
      <c r="D652" t="s">
        <v>2065</v>
      </c>
    </row>
    <row r="653" spans="1:4" ht="11.25">
      <c r="A653" s="1061">
        <v>652</v>
      </c>
      <c r="B653" t="s">
        <v>2052</v>
      </c>
      <c r="C653" t="s">
        <v>2066</v>
      </c>
      <c r="D653" t="s">
        <v>2067</v>
      </c>
    </row>
    <row r="654" spans="1:4" ht="11.25">
      <c r="A654" s="1061">
        <v>653</v>
      </c>
      <c r="B654" t="s">
        <v>2052</v>
      </c>
      <c r="C654" t="s">
        <v>2068</v>
      </c>
      <c r="D654" t="s">
        <v>2069</v>
      </c>
    </row>
    <row r="655" spans="1:4" ht="11.25">
      <c r="A655" s="1061">
        <v>654</v>
      </c>
      <c r="B655" t="s">
        <v>2052</v>
      </c>
      <c r="C655" t="s">
        <v>2070</v>
      </c>
      <c r="D655" t="s">
        <v>2071</v>
      </c>
    </row>
    <row r="656" spans="1:4" ht="11.25">
      <c r="A656" s="1061">
        <v>655</v>
      </c>
      <c r="B656" t="s">
        <v>2052</v>
      </c>
      <c r="C656" t="s">
        <v>2072</v>
      </c>
      <c r="D656" t="s">
        <v>2073</v>
      </c>
    </row>
    <row r="657" spans="1:4" ht="11.25">
      <c r="A657" s="1061">
        <v>656</v>
      </c>
      <c r="B657" t="s">
        <v>2052</v>
      </c>
      <c r="C657" t="s">
        <v>2052</v>
      </c>
      <c r="D657" t="s">
        <v>2053</v>
      </c>
    </row>
    <row r="658" spans="1:4" ht="11.25">
      <c r="A658" s="1061">
        <v>657</v>
      </c>
      <c r="B658" t="s">
        <v>2052</v>
      </c>
      <c r="C658" t="s">
        <v>2074</v>
      </c>
      <c r="D658" t="s">
        <v>2075</v>
      </c>
    </row>
    <row r="659" spans="1:4" ht="11.25">
      <c r="A659" s="1061">
        <v>658</v>
      </c>
      <c r="B659" t="s">
        <v>2052</v>
      </c>
      <c r="C659" t="s">
        <v>2076</v>
      </c>
      <c r="D659" t="s">
        <v>2077</v>
      </c>
    </row>
    <row r="660" spans="1:4" ht="11.25">
      <c r="A660" s="1061">
        <v>659</v>
      </c>
      <c r="B660" t="s">
        <v>2052</v>
      </c>
      <c r="C660" t="s">
        <v>2078</v>
      </c>
      <c r="D660" t="s">
        <v>2079</v>
      </c>
    </row>
    <row r="661" spans="1:4" ht="11.25">
      <c r="A661" s="1061">
        <v>660</v>
      </c>
      <c r="B661" t="s">
        <v>2052</v>
      </c>
      <c r="C661" t="s">
        <v>1447</v>
      </c>
      <c r="D661" t="s">
        <v>2080</v>
      </c>
    </row>
    <row r="662" spans="1:4" ht="11.25">
      <c r="A662" s="1061">
        <v>661</v>
      </c>
      <c r="B662" t="s">
        <v>2052</v>
      </c>
      <c r="C662" t="s">
        <v>2081</v>
      </c>
      <c r="D662" t="s">
        <v>2082</v>
      </c>
    </row>
    <row r="663" spans="1:4" ht="11.25">
      <c r="A663" s="1061">
        <v>662</v>
      </c>
      <c r="B663" t="s">
        <v>2052</v>
      </c>
      <c r="C663" t="s">
        <v>2083</v>
      </c>
      <c r="D663" t="s">
        <v>2084</v>
      </c>
    </row>
    <row r="664" spans="1:4" ht="11.25">
      <c r="A664" s="1061">
        <v>663</v>
      </c>
      <c r="B664" t="s">
        <v>2052</v>
      </c>
      <c r="C664" t="s">
        <v>2085</v>
      </c>
      <c r="D664" t="s">
        <v>2086</v>
      </c>
    </row>
    <row r="665" spans="1:4" ht="11.25">
      <c r="A665" s="1061">
        <v>664</v>
      </c>
      <c r="B665" t="s">
        <v>2052</v>
      </c>
      <c r="C665" t="s">
        <v>2087</v>
      </c>
      <c r="D665" t="s">
        <v>2088</v>
      </c>
    </row>
    <row r="666" spans="1:4" ht="11.25">
      <c r="A666" s="1061">
        <v>665</v>
      </c>
      <c r="B666" t="s">
        <v>2052</v>
      </c>
      <c r="C666" t="s">
        <v>2089</v>
      </c>
      <c r="D666" t="s">
        <v>2090</v>
      </c>
    </row>
    <row r="667" spans="1:4" ht="11.25">
      <c r="A667" s="1061">
        <v>666</v>
      </c>
      <c r="B667" t="s">
        <v>2091</v>
      </c>
      <c r="C667" t="s">
        <v>2093</v>
      </c>
      <c r="D667" t="s">
        <v>2094</v>
      </c>
    </row>
    <row r="668" spans="1:4" ht="11.25">
      <c r="A668" s="1061">
        <v>667</v>
      </c>
      <c r="B668" t="s">
        <v>2091</v>
      </c>
      <c r="C668" t="s">
        <v>2095</v>
      </c>
      <c r="D668" t="s">
        <v>2096</v>
      </c>
    </row>
    <row r="669" spans="1:4" ht="11.25">
      <c r="A669" s="1061">
        <v>668</v>
      </c>
      <c r="B669" t="s">
        <v>2091</v>
      </c>
      <c r="C669" t="s">
        <v>2097</v>
      </c>
      <c r="D669" t="s">
        <v>2098</v>
      </c>
    </row>
    <row r="670" spans="1:4" ht="11.25">
      <c r="A670" s="1061">
        <v>669</v>
      </c>
      <c r="B670" t="s">
        <v>2091</v>
      </c>
      <c r="C670" t="s">
        <v>2099</v>
      </c>
      <c r="D670" t="s">
        <v>2100</v>
      </c>
    </row>
    <row r="671" spans="1:4" ht="11.25">
      <c r="A671" s="1061">
        <v>670</v>
      </c>
      <c r="B671" t="s">
        <v>2091</v>
      </c>
      <c r="C671" t="s">
        <v>2101</v>
      </c>
      <c r="D671" t="s">
        <v>2102</v>
      </c>
    </row>
    <row r="672" spans="1:4" ht="11.25">
      <c r="A672" s="1061">
        <v>671</v>
      </c>
      <c r="B672" t="s">
        <v>2091</v>
      </c>
      <c r="C672" t="s">
        <v>2103</v>
      </c>
      <c r="D672" t="s">
        <v>2104</v>
      </c>
    </row>
    <row r="673" spans="1:4" ht="11.25">
      <c r="A673" s="1061">
        <v>672</v>
      </c>
      <c r="B673" t="s">
        <v>2091</v>
      </c>
      <c r="C673" t="s">
        <v>2105</v>
      </c>
      <c r="D673" t="s">
        <v>2106</v>
      </c>
    </row>
    <row r="674" spans="1:4" ht="11.25">
      <c r="A674" s="1061">
        <v>673</v>
      </c>
      <c r="B674" t="s">
        <v>2091</v>
      </c>
      <c r="C674" t="s">
        <v>2107</v>
      </c>
      <c r="D674" t="s">
        <v>2108</v>
      </c>
    </row>
    <row r="675" spans="1:4" ht="11.25">
      <c r="A675" s="1061">
        <v>674</v>
      </c>
      <c r="B675" t="s">
        <v>2091</v>
      </c>
      <c r="C675" t="s">
        <v>1839</v>
      </c>
      <c r="D675" t="s">
        <v>2109</v>
      </c>
    </row>
    <row r="676" spans="1:4" ht="11.25">
      <c r="A676" s="1061">
        <v>675</v>
      </c>
      <c r="B676" t="s">
        <v>2091</v>
      </c>
      <c r="C676" t="s">
        <v>2091</v>
      </c>
      <c r="D676" t="s">
        <v>2092</v>
      </c>
    </row>
    <row r="677" spans="1:4" ht="11.25">
      <c r="A677" s="1061">
        <v>676</v>
      </c>
      <c r="B677" t="s">
        <v>2091</v>
      </c>
      <c r="C677" t="s">
        <v>2110</v>
      </c>
      <c r="D677" t="s">
        <v>2111</v>
      </c>
    </row>
    <row r="678" spans="1:4" ht="11.25">
      <c r="A678" s="1061">
        <v>677</v>
      </c>
      <c r="B678" t="s">
        <v>2091</v>
      </c>
      <c r="C678" t="s">
        <v>2112</v>
      </c>
      <c r="D678" t="s">
        <v>2113</v>
      </c>
    </row>
    <row r="679" spans="1:4" ht="11.25">
      <c r="A679" s="1061">
        <v>678</v>
      </c>
      <c r="B679" t="s">
        <v>2091</v>
      </c>
      <c r="C679" t="s">
        <v>1301</v>
      </c>
      <c r="D679" t="s">
        <v>2114</v>
      </c>
    </row>
    <row r="680" spans="1:4" ht="11.25">
      <c r="A680" s="1061">
        <v>679</v>
      </c>
      <c r="B680" t="s">
        <v>2091</v>
      </c>
      <c r="C680" t="s">
        <v>2115</v>
      </c>
      <c r="D680" t="s">
        <v>2116</v>
      </c>
    </row>
    <row r="681" spans="1:4" ht="11.25">
      <c r="A681" s="1061">
        <v>680</v>
      </c>
      <c r="B681" t="s">
        <v>2091</v>
      </c>
      <c r="C681" t="s">
        <v>2117</v>
      </c>
      <c r="D681" t="s">
        <v>2118</v>
      </c>
    </row>
    <row r="682" spans="1:4" ht="11.25">
      <c r="A682" s="1061">
        <v>681</v>
      </c>
      <c r="B682" t="s">
        <v>2091</v>
      </c>
      <c r="C682" t="s">
        <v>2119</v>
      </c>
      <c r="D682" t="s">
        <v>2120</v>
      </c>
    </row>
    <row r="683" spans="1:4" ht="11.25">
      <c r="A683" s="1061">
        <v>682</v>
      </c>
      <c r="B683" t="s">
        <v>2091</v>
      </c>
      <c r="C683" t="s">
        <v>2121</v>
      </c>
      <c r="D683" t="s">
        <v>2122</v>
      </c>
    </row>
    <row r="684" spans="1:4" ht="11.25">
      <c r="A684" s="1061">
        <v>683</v>
      </c>
      <c r="B684" t="s">
        <v>2091</v>
      </c>
      <c r="C684" t="s">
        <v>2123</v>
      </c>
      <c r="D684" t="s">
        <v>2124</v>
      </c>
    </row>
    <row r="685" spans="1:4" ht="11.25">
      <c r="A685" s="1061">
        <v>684</v>
      </c>
      <c r="B685" t="s">
        <v>2125</v>
      </c>
      <c r="C685" t="s">
        <v>2127</v>
      </c>
      <c r="D685" t="s">
        <v>2128</v>
      </c>
    </row>
    <row r="686" spans="1:4" ht="11.25">
      <c r="A686" s="1061">
        <v>685</v>
      </c>
      <c r="B686" t="s">
        <v>2125</v>
      </c>
      <c r="C686" t="s">
        <v>2129</v>
      </c>
      <c r="D686" t="s">
        <v>2130</v>
      </c>
    </row>
    <row r="687" spans="1:4" ht="11.25">
      <c r="A687" s="1061">
        <v>686</v>
      </c>
      <c r="B687" t="s">
        <v>2125</v>
      </c>
      <c r="C687" t="s">
        <v>2131</v>
      </c>
      <c r="D687" t="s">
        <v>2132</v>
      </c>
    </row>
    <row r="688" spans="1:4" ht="11.25">
      <c r="A688" s="1061">
        <v>687</v>
      </c>
      <c r="B688" t="s">
        <v>2125</v>
      </c>
      <c r="C688" t="s">
        <v>2133</v>
      </c>
      <c r="D688" t="s">
        <v>2134</v>
      </c>
    </row>
    <row r="689" spans="1:4" ht="11.25">
      <c r="A689" s="1061">
        <v>688</v>
      </c>
      <c r="B689" t="s">
        <v>2125</v>
      </c>
      <c r="C689" t="s">
        <v>2135</v>
      </c>
      <c r="D689" t="s">
        <v>2136</v>
      </c>
    </row>
    <row r="690" spans="1:4" ht="11.25">
      <c r="A690" s="1061">
        <v>689</v>
      </c>
      <c r="B690" t="s">
        <v>2125</v>
      </c>
      <c r="C690" t="s">
        <v>2137</v>
      </c>
      <c r="D690" t="s">
        <v>2138</v>
      </c>
    </row>
    <row r="691" spans="1:4" ht="11.25">
      <c r="A691" s="1061">
        <v>690</v>
      </c>
      <c r="B691" t="s">
        <v>2125</v>
      </c>
      <c r="C691" t="s">
        <v>2139</v>
      </c>
      <c r="D691" t="s">
        <v>2140</v>
      </c>
    </row>
    <row r="692" spans="1:4" ht="11.25">
      <c r="A692" s="1061">
        <v>691</v>
      </c>
      <c r="B692" t="s">
        <v>2125</v>
      </c>
      <c r="C692" t="s">
        <v>2141</v>
      </c>
      <c r="D692" t="s">
        <v>2142</v>
      </c>
    </row>
    <row r="693" spans="1:4" ht="11.25">
      <c r="A693" s="1061">
        <v>692</v>
      </c>
      <c r="B693" t="s">
        <v>2125</v>
      </c>
      <c r="C693" t="s">
        <v>2125</v>
      </c>
      <c r="D693" t="s">
        <v>2126</v>
      </c>
    </row>
    <row r="694" spans="1:4" ht="11.25">
      <c r="A694" s="1061">
        <v>693</v>
      </c>
      <c r="B694" t="s">
        <v>2125</v>
      </c>
      <c r="C694" t="s">
        <v>2143</v>
      </c>
      <c r="D694" t="s">
        <v>2144</v>
      </c>
    </row>
    <row r="695" spans="1:4" ht="11.25">
      <c r="A695" s="1061">
        <v>694</v>
      </c>
      <c r="B695" t="s">
        <v>2125</v>
      </c>
      <c r="C695" t="s">
        <v>2145</v>
      </c>
      <c r="D695" t="s">
        <v>2146</v>
      </c>
    </row>
    <row r="696" spans="1:4" ht="11.25">
      <c r="A696" s="1061">
        <v>695</v>
      </c>
      <c r="B696" t="s">
        <v>2125</v>
      </c>
      <c r="C696" t="s">
        <v>2147</v>
      </c>
      <c r="D696" t="s">
        <v>2148</v>
      </c>
    </row>
    <row r="697" spans="1:4" ht="11.25">
      <c r="A697" s="1061">
        <v>696</v>
      </c>
      <c r="B697" t="s">
        <v>2125</v>
      </c>
      <c r="C697" t="s">
        <v>1676</v>
      </c>
      <c r="D697" t="s">
        <v>2149</v>
      </c>
    </row>
    <row r="698" spans="1:4" ht="11.25">
      <c r="A698" s="1061">
        <v>697</v>
      </c>
      <c r="B698" t="s">
        <v>2125</v>
      </c>
      <c r="C698" t="s">
        <v>2150</v>
      </c>
      <c r="D698" t="s">
        <v>2151</v>
      </c>
    </row>
    <row r="699" spans="1:4" ht="11.25">
      <c r="A699" s="1061">
        <v>698</v>
      </c>
      <c r="B699" t="s">
        <v>2125</v>
      </c>
      <c r="C699" t="s">
        <v>2152</v>
      </c>
      <c r="D699" t="s">
        <v>2153</v>
      </c>
    </row>
    <row r="700" spans="1:4" ht="11.25">
      <c r="A700" s="1061">
        <v>699</v>
      </c>
      <c r="B700" t="s">
        <v>2125</v>
      </c>
      <c r="C700" t="s">
        <v>2154</v>
      </c>
      <c r="D700" t="s">
        <v>2155</v>
      </c>
    </row>
    <row r="701" spans="1:4" ht="11.25">
      <c r="A701" s="1061">
        <v>700</v>
      </c>
      <c r="B701" t="s">
        <v>2156</v>
      </c>
      <c r="C701" t="s">
        <v>2158</v>
      </c>
      <c r="D701" t="s">
        <v>2159</v>
      </c>
    </row>
    <row r="702" spans="1:4" ht="11.25">
      <c r="A702" s="1061">
        <v>701</v>
      </c>
      <c r="B702" t="s">
        <v>2156</v>
      </c>
      <c r="C702" t="s">
        <v>2160</v>
      </c>
      <c r="D702" t="s">
        <v>2161</v>
      </c>
    </row>
    <row r="703" spans="1:4" ht="11.25">
      <c r="A703" s="1061">
        <v>702</v>
      </c>
      <c r="B703" t="s">
        <v>2156</v>
      </c>
      <c r="C703" t="s">
        <v>2162</v>
      </c>
      <c r="D703" t="s">
        <v>2163</v>
      </c>
    </row>
    <row r="704" spans="1:4" ht="11.25">
      <c r="A704" s="1061">
        <v>703</v>
      </c>
      <c r="B704" t="s">
        <v>2156</v>
      </c>
      <c r="C704" t="s">
        <v>2164</v>
      </c>
      <c r="D704" t="s">
        <v>2165</v>
      </c>
    </row>
    <row r="705" spans="1:4" ht="11.25">
      <c r="A705" s="1061">
        <v>704</v>
      </c>
      <c r="B705" t="s">
        <v>2156</v>
      </c>
      <c r="C705" t="s">
        <v>2166</v>
      </c>
      <c r="D705" t="s">
        <v>2167</v>
      </c>
    </row>
    <row r="706" spans="1:4" ht="11.25">
      <c r="A706" s="1061">
        <v>705</v>
      </c>
      <c r="B706" t="s">
        <v>2156</v>
      </c>
      <c r="C706" t="s">
        <v>2168</v>
      </c>
      <c r="D706" t="s">
        <v>2169</v>
      </c>
    </row>
    <row r="707" spans="1:4" ht="11.25">
      <c r="A707" s="1061">
        <v>706</v>
      </c>
      <c r="B707" t="s">
        <v>2156</v>
      </c>
      <c r="C707" t="s">
        <v>2170</v>
      </c>
      <c r="D707" t="s">
        <v>2171</v>
      </c>
    </row>
    <row r="708" spans="1:4" ht="11.25">
      <c r="A708" s="1061">
        <v>707</v>
      </c>
      <c r="B708" t="s">
        <v>2156</v>
      </c>
      <c r="C708" t="s">
        <v>2172</v>
      </c>
      <c r="D708" t="s">
        <v>2173</v>
      </c>
    </row>
    <row r="709" spans="1:4" ht="11.25">
      <c r="A709" s="1061">
        <v>708</v>
      </c>
      <c r="B709" t="s">
        <v>2156</v>
      </c>
      <c r="C709" t="s">
        <v>2174</v>
      </c>
      <c r="D709" t="s">
        <v>2175</v>
      </c>
    </row>
    <row r="710" spans="1:4" ht="11.25">
      <c r="A710" s="1061">
        <v>709</v>
      </c>
      <c r="B710" t="s">
        <v>2156</v>
      </c>
      <c r="C710" t="s">
        <v>2176</v>
      </c>
      <c r="D710" t="s">
        <v>2177</v>
      </c>
    </row>
    <row r="711" spans="1:4" ht="11.25">
      <c r="A711" s="1061">
        <v>710</v>
      </c>
      <c r="B711" t="s">
        <v>2156</v>
      </c>
      <c r="C711" t="s">
        <v>2178</v>
      </c>
      <c r="D711" t="s">
        <v>2179</v>
      </c>
    </row>
    <row r="712" spans="1:4" ht="11.25">
      <c r="A712" s="1061">
        <v>711</v>
      </c>
      <c r="B712" t="s">
        <v>2156</v>
      </c>
      <c r="C712" t="s">
        <v>2180</v>
      </c>
      <c r="D712" t="s">
        <v>2181</v>
      </c>
    </row>
    <row r="713" spans="1:4" ht="11.25">
      <c r="A713" s="1061">
        <v>712</v>
      </c>
      <c r="B713" t="s">
        <v>2156</v>
      </c>
      <c r="C713" t="s">
        <v>2182</v>
      </c>
      <c r="D713" t="s">
        <v>2183</v>
      </c>
    </row>
    <row r="714" spans="1:4" ht="11.25">
      <c r="A714" s="1061">
        <v>713</v>
      </c>
      <c r="B714" t="s">
        <v>2156</v>
      </c>
      <c r="C714" t="s">
        <v>2184</v>
      </c>
      <c r="D714" t="s">
        <v>2185</v>
      </c>
    </row>
    <row r="715" spans="1:4" ht="11.25">
      <c r="A715" s="1061">
        <v>714</v>
      </c>
      <c r="B715" t="s">
        <v>2156</v>
      </c>
      <c r="C715" t="s">
        <v>2186</v>
      </c>
      <c r="D715" t="s">
        <v>2187</v>
      </c>
    </row>
    <row r="716" spans="1:4" ht="11.25">
      <c r="A716" s="1061">
        <v>715</v>
      </c>
      <c r="B716" t="s">
        <v>2156</v>
      </c>
      <c r="C716" t="s">
        <v>2188</v>
      </c>
      <c r="D716" t="s">
        <v>2189</v>
      </c>
    </row>
    <row r="717" spans="1:4" ht="11.25">
      <c r="A717" s="1061">
        <v>716</v>
      </c>
      <c r="B717" t="s">
        <v>2156</v>
      </c>
      <c r="C717" t="s">
        <v>2190</v>
      </c>
      <c r="D717" t="s">
        <v>2191</v>
      </c>
    </row>
    <row r="718" spans="1:4" ht="11.25">
      <c r="A718" s="1061">
        <v>717</v>
      </c>
      <c r="B718" t="s">
        <v>2156</v>
      </c>
      <c r="C718" t="s">
        <v>2156</v>
      </c>
      <c r="D718" t="s">
        <v>2157</v>
      </c>
    </row>
    <row r="719" spans="1:4" ht="11.25">
      <c r="A719" s="1061">
        <v>718</v>
      </c>
      <c r="B719" t="s">
        <v>2156</v>
      </c>
      <c r="C719" t="s">
        <v>2192</v>
      </c>
      <c r="D719" t="s">
        <v>2193</v>
      </c>
    </row>
    <row r="720" spans="1:4" ht="11.25">
      <c r="A720" s="1061">
        <v>719</v>
      </c>
      <c r="B720" t="s">
        <v>2156</v>
      </c>
      <c r="C720" t="s">
        <v>2194</v>
      </c>
      <c r="D720" t="s">
        <v>2195</v>
      </c>
    </row>
    <row r="721" spans="1:4" ht="11.25">
      <c r="A721" s="1061">
        <v>720</v>
      </c>
      <c r="B721" t="s">
        <v>2156</v>
      </c>
      <c r="C721" t="s">
        <v>2196</v>
      </c>
      <c r="D721" t="s">
        <v>2197</v>
      </c>
    </row>
    <row r="722" spans="1:4" ht="11.25">
      <c r="A722" s="1061">
        <v>721</v>
      </c>
      <c r="B722" t="s">
        <v>2156</v>
      </c>
      <c r="C722" t="s">
        <v>1053</v>
      </c>
      <c r="D722" t="s">
        <v>2198</v>
      </c>
    </row>
    <row r="723" spans="1:4" ht="11.25">
      <c r="A723" s="1061">
        <v>722</v>
      </c>
      <c r="B723" t="s">
        <v>2156</v>
      </c>
      <c r="C723" t="s">
        <v>2199</v>
      </c>
      <c r="D723" t="s">
        <v>2200</v>
      </c>
    </row>
    <row r="724" spans="1:4" ht="11.25">
      <c r="A724" s="1061">
        <v>723</v>
      </c>
      <c r="B724" t="s">
        <v>2156</v>
      </c>
      <c r="C724" t="s">
        <v>2201</v>
      </c>
      <c r="D724" t="s">
        <v>2202</v>
      </c>
    </row>
    <row r="725" spans="1:4" ht="11.25">
      <c r="A725" s="1061">
        <v>724</v>
      </c>
      <c r="B725" t="s">
        <v>2156</v>
      </c>
      <c r="C725" t="s">
        <v>2203</v>
      </c>
      <c r="D725" t="s">
        <v>2204</v>
      </c>
    </row>
    <row r="726" spans="1:4" ht="11.25">
      <c r="A726" s="1061">
        <v>725</v>
      </c>
      <c r="B726" t="s">
        <v>2156</v>
      </c>
      <c r="C726" t="s">
        <v>2205</v>
      </c>
      <c r="D726" t="s">
        <v>2206</v>
      </c>
    </row>
    <row r="727" spans="1:4" ht="11.25">
      <c r="A727" s="1061">
        <v>726</v>
      </c>
      <c r="B727" t="s">
        <v>2156</v>
      </c>
      <c r="C727" t="s">
        <v>2207</v>
      </c>
      <c r="D727" t="s">
        <v>2208</v>
      </c>
    </row>
    <row r="728" spans="1:4" ht="11.25">
      <c r="A728" s="1061">
        <v>727</v>
      </c>
      <c r="B728" t="s">
        <v>2156</v>
      </c>
      <c r="C728" t="s">
        <v>2209</v>
      </c>
      <c r="D728" t="s">
        <v>2210</v>
      </c>
    </row>
    <row r="729" spans="1:4" ht="11.25">
      <c r="A729" s="1061">
        <v>728</v>
      </c>
      <c r="B729" t="s">
        <v>2211</v>
      </c>
      <c r="C729" t="s">
        <v>2213</v>
      </c>
      <c r="D729" t="s">
        <v>2214</v>
      </c>
    </row>
    <row r="730" spans="1:4" ht="11.25">
      <c r="A730" s="1061">
        <v>729</v>
      </c>
      <c r="B730" t="s">
        <v>2211</v>
      </c>
      <c r="C730" t="s">
        <v>2215</v>
      </c>
      <c r="D730" t="s">
        <v>2216</v>
      </c>
    </row>
    <row r="731" spans="1:4" ht="11.25">
      <c r="A731" s="1061">
        <v>730</v>
      </c>
      <c r="B731" t="s">
        <v>2211</v>
      </c>
      <c r="C731" t="s">
        <v>2217</v>
      </c>
      <c r="D731" t="s">
        <v>2218</v>
      </c>
    </row>
    <row r="732" spans="1:4" ht="11.25">
      <c r="A732" s="1061">
        <v>731</v>
      </c>
      <c r="B732" t="s">
        <v>2211</v>
      </c>
      <c r="C732" t="s">
        <v>2219</v>
      </c>
      <c r="D732" t="s">
        <v>2220</v>
      </c>
    </row>
    <row r="733" spans="1:4" ht="11.25">
      <c r="A733" s="1061">
        <v>732</v>
      </c>
      <c r="B733" t="s">
        <v>2211</v>
      </c>
      <c r="C733" t="s">
        <v>2221</v>
      </c>
      <c r="D733" t="s">
        <v>2222</v>
      </c>
    </row>
    <row r="734" spans="1:4" ht="11.25">
      <c r="A734" s="1061">
        <v>733</v>
      </c>
      <c r="B734" t="s">
        <v>2211</v>
      </c>
      <c r="C734" t="s">
        <v>2223</v>
      </c>
      <c r="D734" t="s">
        <v>2224</v>
      </c>
    </row>
    <row r="735" spans="1:4" ht="11.25">
      <c r="A735" s="1061">
        <v>734</v>
      </c>
      <c r="B735" t="s">
        <v>2211</v>
      </c>
      <c r="C735" t="s">
        <v>2225</v>
      </c>
      <c r="D735" t="s">
        <v>2226</v>
      </c>
    </row>
    <row r="736" spans="1:4" ht="11.25">
      <c r="A736" s="1061">
        <v>735</v>
      </c>
      <c r="B736" t="s">
        <v>2211</v>
      </c>
      <c r="C736" t="s">
        <v>2227</v>
      </c>
      <c r="D736" t="s">
        <v>2228</v>
      </c>
    </row>
    <row r="737" spans="1:4" ht="11.25">
      <c r="A737" s="1061">
        <v>736</v>
      </c>
      <c r="B737" t="s">
        <v>2211</v>
      </c>
      <c r="C737" t="s">
        <v>2229</v>
      </c>
      <c r="D737" t="s">
        <v>2230</v>
      </c>
    </row>
    <row r="738" spans="1:4" ht="11.25">
      <c r="A738" s="1061">
        <v>737</v>
      </c>
      <c r="B738" t="s">
        <v>2211</v>
      </c>
      <c r="C738" t="s">
        <v>2231</v>
      </c>
      <c r="D738" t="s">
        <v>2232</v>
      </c>
    </row>
    <row r="739" spans="1:4" ht="11.25">
      <c r="A739" s="1061">
        <v>738</v>
      </c>
      <c r="B739" t="s">
        <v>2211</v>
      </c>
      <c r="C739" t="s">
        <v>2233</v>
      </c>
      <c r="D739" t="s">
        <v>2234</v>
      </c>
    </row>
    <row r="740" spans="1:4" ht="11.25">
      <c r="A740" s="1061">
        <v>739</v>
      </c>
      <c r="B740" t="s">
        <v>2211</v>
      </c>
      <c r="C740" t="s">
        <v>1704</v>
      </c>
      <c r="D740" t="s">
        <v>2235</v>
      </c>
    </row>
    <row r="741" spans="1:4" ht="11.25">
      <c r="A741" s="1061">
        <v>740</v>
      </c>
      <c r="B741" t="s">
        <v>2211</v>
      </c>
      <c r="C741" t="s">
        <v>2236</v>
      </c>
      <c r="D741" t="s">
        <v>2237</v>
      </c>
    </row>
    <row r="742" spans="1:4" ht="11.25">
      <c r="A742" s="1061">
        <v>741</v>
      </c>
      <c r="B742" t="s">
        <v>2211</v>
      </c>
      <c r="C742" t="s">
        <v>2238</v>
      </c>
      <c r="D742" t="s">
        <v>2239</v>
      </c>
    </row>
    <row r="743" spans="1:4" ht="11.25">
      <c r="A743" s="1061">
        <v>742</v>
      </c>
      <c r="B743" t="s">
        <v>2211</v>
      </c>
      <c r="C743" t="s">
        <v>2211</v>
      </c>
      <c r="D743" t="s">
        <v>2212</v>
      </c>
    </row>
    <row r="744" spans="1:4" ht="11.25">
      <c r="A744" s="1061">
        <v>743</v>
      </c>
      <c r="B744" t="s">
        <v>2211</v>
      </c>
      <c r="C744" t="s">
        <v>2240</v>
      </c>
      <c r="D744" t="s">
        <v>2241</v>
      </c>
    </row>
    <row r="745" spans="1:4" ht="11.25">
      <c r="A745" s="1061">
        <v>744</v>
      </c>
      <c r="B745" t="s">
        <v>2211</v>
      </c>
      <c r="C745" t="s">
        <v>2242</v>
      </c>
      <c r="D745" t="s">
        <v>2243</v>
      </c>
    </row>
    <row r="746" spans="1:4" ht="11.25">
      <c r="A746" s="1061">
        <v>745</v>
      </c>
      <c r="B746" t="s">
        <v>2211</v>
      </c>
      <c r="C746" t="s">
        <v>2244</v>
      </c>
      <c r="D746" t="s">
        <v>2245</v>
      </c>
    </row>
    <row r="747" spans="1:4" ht="11.25">
      <c r="A747" s="1061">
        <v>746</v>
      </c>
      <c r="B747" t="s">
        <v>2211</v>
      </c>
      <c r="C747" t="s">
        <v>2246</v>
      </c>
      <c r="D747" t="s">
        <v>2247</v>
      </c>
    </row>
    <row r="748" spans="1:4" ht="11.25">
      <c r="A748" s="1061">
        <v>747</v>
      </c>
      <c r="B748" t="s">
        <v>2211</v>
      </c>
      <c r="C748" t="s">
        <v>2248</v>
      </c>
      <c r="D748" t="s">
        <v>2249</v>
      </c>
    </row>
    <row r="749" spans="1:4" ht="11.25">
      <c r="A749" s="1061">
        <v>748</v>
      </c>
      <c r="B749" t="s">
        <v>2211</v>
      </c>
      <c r="C749" t="s">
        <v>2250</v>
      </c>
      <c r="D749" t="s">
        <v>2251</v>
      </c>
    </row>
    <row r="750" spans="1:4" ht="11.25">
      <c r="A750" s="1061">
        <v>749</v>
      </c>
      <c r="B750" t="s">
        <v>2211</v>
      </c>
      <c r="C750" t="s">
        <v>2252</v>
      </c>
      <c r="D750" t="s">
        <v>2253</v>
      </c>
    </row>
    <row r="751" spans="1:4" ht="11.25">
      <c r="A751" s="1061">
        <v>750</v>
      </c>
      <c r="B751" t="s">
        <v>2254</v>
      </c>
      <c r="C751" t="s">
        <v>2256</v>
      </c>
      <c r="D751" t="s">
        <v>2257</v>
      </c>
    </row>
    <row r="752" spans="1:4" ht="11.25">
      <c r="A752" s="1061">
        <v>751</v>
      </c>
      <c r="B752" t="s">
        <v>2254</v>
      </c>
      <c r="C752" t="s">
        <v>2258</v>
      </c>
      <c r="D752" t="s">
        <v>2259</v>
      </c>
    </row>
    <row r="753" spans="1:4" ht="11.25">
      <c r="A753" s="1061">
        <v>752</v>
      </c>
      <c r="B753" t="s">
        <v>2254</v>
      </c>
      <c r="C753" t="s">
        <v>2260</v>
      </c>
      <c r="D753" t="s">
        <v>2261</v>
      </c>
    </row>
    <row r="754" spans="1:4" ht="11.25">
      <c r="A754" s="1061">
        <v>753</v>
      </c>
      <c r="B754" t="s">
        <v>2254</v>
      </c>
      <c r="C754" t="s">
        <v>2262</v>
      </c>
      <c r="D754" t="s">
        <v>2263</v>
      </c>
    </row>
    <row r="755" spans="1:4" ht="11.25">
      <c r="A755" s="1061">
        <v>754</v>
      </c>
      <c r="B755" t="s">
        <v>2254</v>
      </c>
      <c r="C755" t="s">
        <v>2264</v>
      </c>
      <c r="D755" t="s">
        <v>2265</v>
      </c>
    </row>
    <row r="756" spans="1:4" ht="11.25">
      <c r="A756" s="1061">
        <v>755</v>
      </c>
      <c r="B756" t="s">
        <v>2254</v>
      </c>
      <c r="C756" t="s">
        <v>2266</v>
      </c>
      <c r="D756" t="s">
        <v>2267</v>
      </c>
    </row>
    <row r="757" spans="1:4" ht="11.25">
      <c r="A757" s="1061">
        <v>756</v>
      </c>
      <c r="B757" t="s">
        <v>2254</v>
      </c>
      <c r="C757" t="s">
        <v>2268</v>
      </c>
      <c r="D757" t="s">
        <v>2269</v>
      </c>
    </row>
    <row r="758" spans="1:4" ht="11.25">
      <c r="A758" s="1061">
        <v>757</v>
      </c>
      <c r="B758" t="s">
        <v>2254</v>
      </c>
      <c r="C758" t="s">
        <v>2270</v>
      </c>
      <c r="D758" t="s">
        <v>2271</v>
      </c>
    </row>
    <row r="759" spans="1:4" ht="11.25">
      <c r="A759" s="1061">
        <v>758</v>
      </c>
      <c r="B759" t="s">
        <v>2254</v>
      </c>
      <c r="C759" t="s">
        <v>2272</v>
      </c>
      <c r="D759" t="s">
        <v>2273</v>
      </c>
    </row>
    <row r="760" spans="1:4" ht="11.25">
      <c r="A760" s="1061">
        <v>759</v>
      </c>
      <c r="B760" t="s">
        <v>2254</v>
      </c>
      <c r="C760" t="s">
        <v>2274</v>
      </c>
      <c r="D760" t="s">
        <v>2275</v>
      </c>
    </row>
    <row r="761" spans="1:4" ht="11.25">
      <c r="A761" s="1061">
        <v>760</v>
      </c>
      <c r="B761" t="s">
        <v>2254</v>
      </c>
      <c r="C761" t="s">
        <v>2276</v>
      </c>
      <c r="D761" t="s">
        <v>2277</v>
      </c>
    </row>
    <row r="762" spans="1:4" ht="11.25">
      <c r="A762" s="1061">
        <v>761</v>
      </c>
      <c r="B762" t="s">
        <v>2254</v>
      </c>
      <c r="C762" t="s">
        <v>2278</v>
      </c>
      <c r="D762" t="s">
        <v>2279</v>
      </c>
    </row>
    <row r="763" spans="1:4" ht="11.25">
      <c r="A763" s="1061">
        <v>762</v>
      </c>
      <c r="B763" t="s">
        <v>2254</v>
      </c>
      <c r="C763" t="s">
        <v>2280</v>
      </c>
      <c r="D763" t="s">
        <v>2281</v>
      </c>
    </row>
    <row r="764" spans="1:4" ht="11.25">
      <c r="A764" s="1061">
        <v>763</v>
      </c>
      <c r="B764" t="s">
        <v>2254</v>
      </c>
      <c r="C764" t="s">
        <v>2282</v>
      </c>
      <c r="D764" t="s">
        <v>2283</v>
      </c>
    </row>
    <row r="765" spans="1:4" ht="11.25">
      <c r="A765" s="1061">
        <v>764</v>
      </c>
      <c r="B765" t="s">
        <v>2254</v>
      </c>
      <c r="C765" t="s">
        <v>2284</v>
      </c>
      <c r="D765" t="s">
        <v>2285</v>
      </c>
    </row>
    <row r="766" spans="1:4" ht="11.25">
      <c r="A766" s="1061">
        <v>765</v>
      </c>
      <c r="B766" t="s">
        <v>2254</v>
      </c>
      <c r="C766" t="s">
        <v>2286</v>
      </c>
      <c r="D766" t="s">
        <v>2287</v>
      </c>
    </row>
    <row r="767" spans="1:4" ht="11.25">
      <c r="A767" s="1061">
        <v>766</v>
      </c>
      <c r="B767" t="s">
        <v>2254</v>
      </c>
      <c r="C767" t="s">
        <v>2288</v>
      </c>
      <c r="D767" t="s">
        <v>2289</v>
      </c>
    </row>
    <row r="768" spans="1:4" ht="11.25">
      <c r="A768" s="1061">
        <v>767</v>
      </c>
      <c r="B768" t="s">
        <v>2254</v>
      </c>
      <c r="C768" t="s">
        <v>2290</v>
      </c>
      <c r="D768" t="s">
        <v>2291</v>
      </c>
    </row>
    <row r="769" spans="1:4" ht="11.25">
      <c r="A769" s="1061">
        <v>768</v>
      </c>
      <c r="B769" t="s">
        <v>2254</v>
      </c>
      <c r="C769" t="s">
        <v>2292</v>
      </c>
      <c r="D769" t="s">
        <v>2293</v>
      </c>
    </row>
    <row r="770" spans="1:4" ht="11.25">
      <c r="A770" s="1061">
        <v>769</v>
      </c>
      <c r="B770" t="s">
        <v>2254</v>
      </c>
      <c r="C770" t="s">
        <v>2254</v>
      </c>
      <c r="D770" t="s">
        <v>2255</v>
      </c>
    </row>
    <row r="771" spans="1:4" ht="11.25">
      <c r="A771" s="1061">
        <v>770</v>
      </c>
      <c r="B771" t="s">
        <v>2254</v>
      </c>
      <c r="C771" t="s">
        <v>2294</v>
      </c>
      <c r="D771" t="s">
        <v>2295</v>
      </c>
    </row>
    <row r="772" spans="1:4" ht="11.25">
      <c r="A772" s="1061">
        <v>771</v>
      </c>
      <c r="B772" t="s">
        <v>2254</v>
      </c>
      <c r="C772" t="s">
        <v>2296</v>
      </c>
      <c r="D772" t="s">
        <v>2297</v>
      </c>
    </row>
    <row r="773" spans="1:4" ht="11.25">
      <c r="A773" s="1061">
        <v>772</v>
      </c>
      <c r="B773" t="s">
        <v>2254</v>
      </c>
      <c r="C773" t="s">
        <v>2298</v>
      </c>
      <c r="D773" t="s">
        <v>2299</v>
      </c>
    </row>
    <row r="774" spans="1:4" ht="11.25">
      <c r="A774" s="1061">
        <v>773</v>
      </c>
      <c r="B774" t="s">
        <v>2254</v>
      </c>
      <c r="C774" t="s">
        <v>2300</v>
      </c>
      <c r="D774" t="s">
        <v>2301</v>
      </c>
    </row>
    <row r="775" spans="1:4" ht="11.25">
      <c r="A775" s="1061">
        <v>774</v>
      </c>
      <c r="B775" t="s">
        <v>2254</v>
      </c>
      <c r="C775" t="s">
        <v>2302</v>
      </c>
      <c r="D775" t="s">
        <v>2303</v>
      </c>
    </row>
    <row r="776" spans="1:4" ht="11.25">
      <c r="A776" s="1061">
        <v>775</v>
      </c>
      <c r="B776" t="s">
        <v>2254</v>
      </c>
      <c r="C776" t="s">
        <v>2304</v>
      </c>
      <c r="D776" t="s">
        <v>2305</v>
      </c>
    </row>
    <row r="777" spans="1:4" ht="11.25">
      <c r="A777" s="1061">
        <v>776</v>
      </c>
      <c r="B777" t="s">
        <v>2254</v>
      </c>
      <c r="C777" t="s">
        <v>2306</v>
      </c>
      <c r="D777" t="s">
        <v>2307</v>
      </c>
    </row>
    <row r="778" spans="1:4" ht="11.25">
      <c r="A778" s="1061">
        <v>777</v>
      </c>
      <c r="B778" t="s">
        <v>2254</v>
      </c>
      <c r="C778" t="s">
        <v>2308</v>
      </c>
      <c r="D778" t="s">
        <v>2309</v>
      </c>
    </row>
    <row r="779" spans="1:4" ht="11.25">
      <c r="A779" s="1061">
        <v>778</v>
      </c>
      <c r="B779" t="s">
        <v>2310</v>
      </c>
      <c r="C779" t="s">
        <v>2312</v>
      </c>
      <c r="D779" t="s">
        <v>2313</v>
      </c>
    </row>
    <row r="780" spans="1:4" ht="11.25">
      <c r="A780" s="1061">
        <v>779</v>
      </c>
      <c r="B780" t="s">
        <v>2310</v>
      </c>
      <c r="C780" t="s">
        <v>2314</v>
      </c>
      <c r="D780" t="s">
        <v>2315</v>
      </c>
    </row>
    <row r="781" spans="1:4" ht="11.25">
      <c r="A781" s="1061">
        <v>780</v>
      </c>
      <c r="B781" t="s">
        <v>2310</v>
      </c>
      <c r="C781" t="s">
        <v>2316</v>
      </c>
      <c r="D781" t="s">
        <v>2317</v>
      </c>
    </row>
    <row r="782" spans="1:4" ht="11.25">
      <c r="A782" s="1061">
        <v>781</v>
      </c>
      <c r="B782" t="s">
        <v>2310</v>
      </c>
      <c r="C782" t="s">
        <v>2318</v>
      </c>
      <c r="D782" t="s">
        <v>2319</v>
      </c>
    </row>
    <row r="783" spans="1:4" ht="11.25">
      <c r="A783" s="1061">
        <v>782</v>
      </c>
      <c r="B783" t="s">
        <v>2310</v>
      </c>
      <c r="C783" t="s">
        <v>2320</v>
      </c>
      <c r="D783" t="s">
        <v>2321</v>
      </c>
    </row>
    <row r="784" spans="1:4" ht="11.25">
      <c r="A784" s="1061">
        <v>783</v>
      </c>
      <c r="B784" t="s">
        <v>2310</v>
      </c>
      <c r="C784" t="s">
        <v>2322</v>
      </c>
      <c r="D784" t="s">
        <v>2323</v>
      </c>
    </row>
    <row r="785" spans="1:4" ht="11.25">
      <c r="A785" s="1061">
        <v>784</v>
      </c>
      <c r="B785" t="s">
        <v>2310</v>
      </c>
      <c r="C785" t="s">
        <v>2324</v>
      </c>
      <c r="D785" t="s">
        <v>2325</v>
      </c>
    </row>
    <row r="786" spans="1:4" ht="11.25">
      <c r="A786" s="1061">
        <v>785</v>
      </c>
      <c r="B786" t="s">
        <v>2310</v>
      </c>
      <c r="C786" t="s">
        <v>2326</v>
      </c>
      <c r="D786" t="s">
        <v>2327</v>
      </c>
    </row>
    <row r="787" spans="1:4" ht="11.25">
      <c r="A787" s="1061">
        <v>786</v>
      </c>
      <c r="B787" t="s">
        <v>2310</v>
      </c>
      <c r="C787" t="s">
        <v>2328</v>
      </c>
      <c r="D787" t="s">
        <v>2329</v>
      </c>
    </row>
    <row r="788" spans="1:4" ht="11.25">
      <c r="A788" s="1061">
        <v>787</v>
      </c>
      <c r="B788" t="s">
        <v>2310</v>
      </c>
      <c r="C788" t="s">
        <v>2330</v>
      </c>
      <c r="D788" t="s">
        <v>2331</v>
      </c>
    </row>
    <row r="789" spans="1:4" ht="11.25">
      <c r="A789" s="1061">
        <v>788</v>
      </c>
      <c r="B789" t="s">
        <v>2310</v>
      </c>
      <c r="C789" t="s">
        <v>2332</v>
      </c>
      <c r="D789" t="s">
        <v>2333</v>
      </c>
    </row>
    <row r="790" spans="1:4" ht="11.25">
      <c r="A790" s="1061">
        <v>789</v>
      </c>
      <c r="B790" t="s">
        <v>2310</v>
      </c>
      <c r="C790" t="s">
        <v>2334</v>
      </c>
      <c r="D790" t="s">
        <v>2335</v>
      </c>
    </row>
    <row r="791" spans="1:4" ht="11.25">
      <c r="A791" s="1061">
        <v>790</v>
      </c>
      <c r="B791" t="s">
        <v>2310</v>
      </c>
      <c r="C791" t="s">
        <v>2336</v>
      </c>
      <c r="D791" t="s">
        <v>2337</v>
      </c>
    </row>
    <row r="792" spans="1:4" ht="11.25">
      <c r="A792" s="1061">
        <v>791</v>
      </c>
      <c r="B792" t="s">
        <v>2310</v>
      </c>
      <c r="C792" t="s">
        <v>2310</v>
      </c>
      <c r="D792" t="s">
        <v>2311</v>
      </c>
    </row>
    <row r="793" spans="1:4" ht="11.25">
      <c r="A793" s="1061">
        <v>792</v>
      </c>
      <c r="B793" t="s">
        <v>2310</v>
      </c>
      <c r="C793" t="s">
        <v>2338</v>
      </c>
      <c r="D793" t="s">
        <v>2339</v>
      </c>
    </row>
    <row r="794" spans="1:4" ht="11.25">
      <c r="A794" s="1061">
        <v>793</v>
      </c>
      <c r="B794" t="s">
        <v>2310</v>
      </c>
      <c r="C794" t="s">
        <v>2340</v>
      </c>
      <c r="D794" t="s">
        <v>2341</v>
      </c>
    </row>
    <row r="795" spans="1:4" ht="11.25">
      <c r="A795" s="1061">
        <v>794</v>
      </c>
      <c r="B795" t="s">
        <v>2310</v>
      </c>
      <c r="C795" t="s">
        <v>2342</v>
      </c>
      <c r="D795" t="s">
        <v>2343</v>
      </c>
    </row>
    <row r="796" spans="1:4" ht="11.25">
      <c r="A796" s="1061">
        <v>795</v>
      </c>
      <c r="B796" t="s">
        <v>2310</v>
      </c>
      <c r="C796" t="s">
        <v>2344</v>
      </c>
      <c r="D796" t="s">
        <v>2345</v>
      </c>
    </row>
    <row r="797" spans="1:4" ht="11.25">
      <c r="A797" s="1061">
        <v>796</v>
      </c>
      <c r="B797" t="s">
        <v>2310</v>
      </c>
      <c r="C797" t="s">
        <v>2346</v>
      </c>
      <c r="D797" t="s">
        <v>2347</v>
      </c>
    </row>
    <row r="798" spans="1:4" ht="11.25">
      <c r="A798" s="1061">
        <v>797</v>
      </c>
      <c r="B798" t="s">
        <v>2310</v>
      </c>
      <c r="C798" t="s">
        <v>2348</v>
      </c>
      <c r="D798" t="s">
        <v>2349</v>
      </c>
    </row>
    <row r="799" spans="1:4" ht="11.25">
      <c r="A799" s="1061">
        <v>798</v>
      </c>
      <c r="B799" t="s">
        <v>2310</v>
      </c>
      <c r="C799" t="s">
        <v>2350</v>
      </c>
      <c r="D799" t="s">
        <v>2351</v>
      </c>
    </row>
    <row r="800" spans="1:4" ht="11.25">
      <c r="A800" s="1061">
        <v>799</v>
      </c>
      <c r="B800" t="s">
        <v>2352</v>
      </c>
      <c r="C800" t="s">
        <v>2354</v>
      </c>
      <c r="D800" t="s">
        <v>2355</v>
      </c>
    </row>
    <row r="801" spans="1:4" ht="11.25">
      <c r="A801" s="1061">
        <v>800</v>
      </c>
      <c r="B801" t="s">
        <v>2352</v>
      </c>
      <c r="C801" t="s">
        <v>1249</v>
      </c>
      <c r="D801" t="s">
        <v>2356</v>
      </c>
    </row>
    <row r="802" spans="1:4" ht="11.25">
      <c r="A802" s="1061">
        <v>801</v>
      </c>
      <c r="B802" t="s">
        <v>2352</v>
      </c>
      <c r="C802" t="s">
        <v>1069</v>
      </c>
      <c r="D802" t="s">
        <v>2357</v>
      </c>
    </row>
    <row r="803" spans="1:4" ht="11.25">
      <c r="A803" s="1061">
        <v>802</v>
      </c>
      <c r="B803" t="s">
        <v>2352</v>
      </c>
      <c r="C803" t="s">
        <v>2358</v>
      </c>
      <c r="D803" t="s">
        <v>2359</v>
      </c>
    </row>
    <row r="804" spans="1:4" ht="11.25">
      <c r="A804" s="1061">
        <v>803</v>
      </c>
      <c r="B804" t="s">
        <v>2352</v>
      </c>
      <c r="C804" t="s">
        <v>2360</v>
      </c>
      <c r="D804" t="s">
        <v>2361</v>
      </c>
    </row>
    <row r="805" spans="1:4" ht="11.25">
      <c r="A805" s="1061">
        <v>804</v>
      </c>
      <c r="B805" t="s">
        <v>2352</v>
      </c>
      <c r="C805" t="s">
        <v>2362</v>
      </c>
      <c r="D805" t="s">
        <v>2363</v>
      </c>
    </row>
    <row r="806" spans="1:4" ht="11.25">
      <c r="A806" s="1061">
        <v>805</v>
      </c>
      <c r="B806" t="s">
        <v>2352</v>
      </c>
      <c r="C806" t="s">
        <v>2364</v>
      </c>
      <c r="D806" t="s">
        <v>2365</v>
      </c>
    </row>
    <row r="807" spans="1:4" ht="11.25">
      <c r="A807" s="1061">
        <v>806</v>
      </c>
      <c r="B807" t="s">
        <v>2352</v>
      </c>
      <c r="C807" t="s">
        <v>2366</v>
      </c>
      <c r="D807" t="s">
        <v>2367</v>
      </c>
    </row>
    <row r="808" spans="1:4" ht="11.25">
      <c r="A808" s="1061">
        <v>807</v>
      </c>
      <c r="B808" t="s">
        <v>2352</v>
      </c>
      <c r="C808" t="s">
        <v>2368</v>
      </c>
      <c r="D808" t="s">
        <v>2369</v>
      </c>
    </row>
    <row r="809" spans="1:4" ht="11.25">
      <c r="A809" s="1061">
        <v>808</v>
      </c>
      <c r="B809" t="s">
        <v>2352</v>
      </c>
      <c r="C809" t="s">
        <v>2370</v>
      </c>
      <c r="D809" t="s">
        <v>2371</v>
      </c>
    </row>
    <row r="810" spans="1:4" ht="11.25">
      <c r="A810" s="1061">
        <v>809</v>
      </c>
      <c r="B810" t="s">
        <v>2352</v>
      </c>
      <c r="C810" t="s">
        <v>2372</v>
      </c>
      <c r="D810" t="s">
        <v>2373</v>
      </c>
    </row>
    <row r="811" spans="1:4" ht="11.25">
      <c r="A811" s="1061">
        <v>810</v>
      </c>
      <c r="B811" t="s">
        <v>2352</v>
      </c>
      <c r="C811" t="s">
        <v>2374</v>
      </c>
      <c r="D811" t="s">
        <v>2375</v>
      </c>
    </row>
    <row r="812" spans="1:4" ht="11.25">
      <c r="A812" s="1061">
        <v>811</v>
      </c>
      <c r="B812" t="s">
        <v>2352</v>
      </c>
      <c r="C812" t="s">
        <v>2376</v>
      </c>
      <c r="D812" t="s">
        <v>2377</v>
      </c>
    </row>
    <row r="813" spans="1:4" ht="11.25">
      <c r="A813" s="1061">
        <v>812</v>
      </c>
      <c r="B813" t="s">
        <v>2352</v>
      </c>
      <c r="C813" t="s">
        <v>2378</v>
      </c>
      <c r="D813" t="s">
        <v>2379</v>
      </c>
    </row>
    <row r="814" spans="1:4" ht="11.25">
      <c r="A814" s="1061">
        <v>813</v>
      </c>
      <c r="B814" t="s">
        <v>2352</v>
      </c>
      <c r="C814" t="s">
        <v>2380</v>
      </c>
      <c r="D814" t="s">
        <v>2381</v>
      </c>
    </row>
    <row r="815" spans="1:4" ht="11.25">
      <c r="A815" s="1061">
        <v>814</v>
      </c>
      <c r="B815" t="s">
        <v>2352</v>
      </c>
      <c r="C815" t="s">
        <v>2352</v>
      </c>
      <c r="D815" t="s">
        <v>2353</v>
      </c>
    </row>
    <row r="816" spans="1:4" ht="11.25">
      <c r="A816" s="1061">
        <v>815</v>
      </c>
      <c r="B816" t="s">
        <v>2352</v>
      </c>
      <c r="C816" t="s">
        <v>2382</v>
      </c>
      <c r="D816" t="s">
        <v>2383</v>
      </c>
    </row>
    <row r="817" spans="1:4" ht="11.25">
      <c r="A817" s="1061">
        <v>816</v>
      </c>
      <c r="B817" t="s">
        <v>2352</v>
      </c>
      <c r="C817" t="s">
        <v>2384</v>
      </c>
      <c r="D817" t="s">
        <v>2385</v>
      </c>
    </row>
    <row r="818" spans="1:4" ht="11.25">
      <c r="A818" s="1061">
        <v>817</v>
      </c>
      <c r="B818" t="s">
        <v>2352</v>
      </c>
      <c r="C818" t="s">
        <v>2386</v>
      </c>
      <c r="D818" t="s">
        <v>2387</v>
      </c>
    </row>
    <row r="819" spans="1:4" ht="11.25">
      <c r="A819" s="1061">
        <v>818</v>
      </c>
      <c r="B819" t="s">
        <v>2352</v>
      </c>
      <c r="C819" t="s">
        <v>2388</v>
      </c>
      <c r="D819" t="s">
        <v>2389</v>
      </c>
    </row>
    <row r="820" spans="1:4" ht="11.25">
      <c r="A820" s="1061">
        <v>819</v>
      </c>
      <c r="B820" t="s">
        <v>2352</v>
      </c>
      <c r="C820" t="s">
        <v>2390</v>
      </c>
      <c r="D820" t="s">
        <v>2391</v>
      </c>
    </row>
    <row r="821" spans="1:4" ht="11.25">
      <c r="A821" s="1061">
        <v>820</v>
      </c>
      <c r="B821" t="s">
        <v>2352</v>
      </c>
      <c r="C821" t="s">
        <v>2392</v>
      </c>
      <c r="D821" t="s">
        <v>2393</v>
      </c>
    </row>
    <row r="822" spans="1:4" ht="11.25">
      <c r="A822" s="1061">
        <v>821</v>
      </c>
      <c r="B822" t="s">
        <v>2352</v>
      </c>
      <c r="C822" t="s">
        <v>2394</v>
      </c>
      <c r="D822" t="s">
        <v>2395</v>
      </c>
    </row>
    <row r="823" spans="1:4" ht="11.25">
      <c r="A823" s="1061">
        <v>822</v>
      </c>
      <c r="B823" t="s">
        <v>2352</v>
      </c>
      <c r="C823" t="s">
        <v>2396</v>
      </c>
      <c r="D823" t="s">
        <v>2397</v>
      </c>
    </row>
    <row r="824" spans="1:4" ht="11.25">
      <c r="A824" s="1061">
        <v>823</v>
      </c>
      <c r="B824" t="s">
        <v>2398</v>
      </c>
      <c r="C824" t="s">
        <v>2400</v>
      </c>
      <c r="D824" t="s">
        <v>2401</v>
      </c>
    </row>
    <row r="825" spans="1:4" ht="11.25">
      <c r="A825" s="1061">
        <v>824</v>
      </c>
      <c r="B825" t="s">
        <v>2398</v>
      </c>
      <c r="C825" t="s">
        <v>2402</v>
      </c>
      <c r="D825" t="s">
        <v>2403</v>
      </c>
    </row>
    <row r="826" spans="1:4" ht="11.25">
      <c r="A826" s="1061">
        <v>825</v>
      </c>
      <c r="B826" t="s">
        <v>2398</v>
      </c>
      <c r="C826" t="s">
        <v>2404</v>
      </c>
      <c r="D826" t="s">
        <v>2405</v>
      </c>
    </row>
    <row r="827" spans="1:4" ht="11.25">
      <c r="A827" s="1061">
        <v>826</v>
      </c>
      <c r="B827" t="s">
        <v>2398</v>
      </c>
      <c r="C827" t="s">
        <v>2406</v>
      </c>
      <c r="D827" t="s">
        <v>2407</v>
      </c>
    </row>
    <row r="828" spans="1:4" ht="11.25">
      <c r="A828" s="1061">
        <v>827</v>
      </c>
      <c r="B828" t="s">
        <v>2398</v>
      </c>
      <c r="C828" t="s">
        <v>2408</v>
      </c>
      <c r="D828" t="s">
        <v>2409</v>
      </c>
    </row>
    <row r="829" spans="1:4" ht="11.25">
      <c r="A829" s="1061">
        <v>828</v>
      </c>
      <c r="B829" t="s">
        <v>2398</v>
      </c>
      <c r="C829" t="s">
        <v>2410</v>
      </c>
      <c r="D829" t="s">
        <v>2411</v>
      </c>
    </row>
    <row r="830" spans="1:4" ht="11.25">
      <c r="A830" s="1061">
        <v>829</v>
      </c>
      <c r="B830" t="s">
        <v>2398</v>
      </c>
      <c r="C830" t="s">
        <v>2412</v>
      </c>
      <c r="D830" t="s">
        <v>2413</v>
      </c>
    </row>
    <row r="831" spans="1:4" ht="11.25">
      <c r="A831" s="1061">
        <v>830</v>
      </c>
      <c r="B831" t="s">
        <v>2398</v>
      </c>
      <c r="C831" t="s">
        <v>2414</v>
      </c>
      <c r="D831" t="s">
        <v>2415</v>
      </c>
    </row>
    <row r="832" spans="1:4" ht="11.25">
      <c r="A832" s="1061">
        <v>831</v>
      </c>
      <c r="B832" t="s">
        <v>2398</v>
      </c>
      <c r="C832" t="s">
        <v>2416</v>
      </c>
      <c r="D832" t="s">
        <v>2417</v>
      </c>
    </row>
    <row r="833" spans="1:4" ht="11.25">
      <c r="A833" s="1061">
        <v>832</v>
      </c>
      <c r="B833" t="s">
        <v>2398</v>
      </c>
      <c r="C833" t="s">
        <v>1435</v>
      </c>
      <c r="D833" t="s">
        <v>2418</v>
      </c>
    </row>
    <row r="834" spans="1:4" ht="11.25">
      <c r="A834" s="1061">
        <v>833</v>
      </c>
      <c r="B834" t="s">
        <v>2398</v>
      </c>
      <c r="C834" t="s">
        <v>1847</v>
      </c>
      <c r="D834" t="s">
        <v>2419</v>
      </c>
    </row>
    <row r="835" spans="1:4" ht="11.25">
      <c r="A835" s="1061">
        <v>834</v>
      </c>
      <c r="B835" t="s">
        <v>2398</v>
      </c>
      <c r="C835" t="s">
        <v>2290</v>
      </c>
      <c r="D835" t="s">
        <v>2420</v>
      </c>
    </row>
    <row r="836" spans="1:4" ht="11.25">
      <c r="A836" s="1061">
        <v>835</v>
      </c>
      <c r="B836" t="s">
        <v>2398</v>
      </c>
      <c r="C836" t="s">
        <v>2421</v>
      </c>
      <c r="D836" t="s">
        <v>2422</v>
      </c>
    </row>
    <row r="837" spans="1:4" ht="11.25">
      <c r="A837" s="1061">
        <v>836</v>
      </c>
      <c r="B837" t="s">
        <v>2398</v>
      </c>
      <c r="C837" t="s">
        <v>2398</v>
      </c>
      <c r="D837" t="s">
        <v>2399</v>
      </c>
    </row>
    <row r="838" spans="1:4" ht="11.25">
      <c r="A838" s="1061">
        <v>837</v>
      </c>
      <c r="B838" t="s">
        <v>2398</v>
      </c>
      <c r="C838" t="s">
        <v>2423</v>
      </c>
      <c r="D838" t="s">
        <v>2424</v>
      </c>
    </row>
    <row r="839" spans="1:4" ht="11.25">
      <c r="A839" s="1061">
        <v>838</v>
      </c>
      <c r="B839" t="s">
        <v>2398</v>
      </c>
      <c r="C839" t="s">
        <v>2425</v>
      </c>
      <c r="D839" t="s">
        <v>2426</v>
      </c>
    </row>
    <row r="840" spans="1:4" ht="11.25">
      <c r="A840" s="1061">
        <v>839</v>
      </c>
      <c r="B840" t="s">
        <v>2398</v>
      </c>
      <c r="C840" t="s">
        <v>2427</v>
      </c>
      <c r="D840" t="s">
        <v>2428</v>
      </c>
    </row>
    <row r="841" spans="1:4" ht="11.25">
      <c r="A841" s="1061">
        <v>840</v>
      </c>
      <c r="B841" t="s">
        <v>2398</v>
      </c>
      <c r="C841" t="s">
        <v>2429</v>
      </c>
      <c r="D841" t="s">
        <v>2430</v>
      </c>
    </row>
    <row r="842" spans="1:4" ht="11.25">
      <c r="A842" s="1061">
        <v>841</v>
      </c>
      <c r="B842" t="s">
        <v>2431</v>
      </c>
      <c r="C842" t="s">
        <v>2433</v>
      </c>
      <c r="D842" t="s">
        <v>2434</v>
      </c>
    </row>
    <row r="843" spans="1:4" ht="11.25">
      <c r="A843" s="1061">
        <v>842</v>
      </c>
      <c r="B843" t="s">
        <v>2431</v>
      </c>
      <c r="C843" t="s">
        <v>2435</v>
      </c>
      <c r="D843" t="s">
        <v>2436</v>
      </c>
    </row>
    <row r="844" spans="1:4" ht="11.25">
      <c r="A844" s="1061">
        <v>843</v>
      </c>
      <c r="B844" t="s">
        <v>2431</v>
      </c>
      <c r="C844" t="s">
        <v>1143</v>
      </c>
      <c r="D844" t="s">
        <v>2437</v>
      </c>
    </row>
    <row r="845" spans="1:4" ht="11.25">
      <c r="A845" s="1061">
        <v>844</v>
      </c>
      <c r="B845" t="s">
        <v>2431</v>
      </c>
      <c r="C845" t="s">
        <v>2438</v>
      </c>
      <c r="D845" t="s">
        <v>2439</v>
      </c>
    </row>
    <row r="846" spans="1:4" ht="11.25">
      <c r="A846" s="1061">
        <v>845</v>
      </c>
      <c r="B846" t="s">
        <v>2431</v>
      </c>
      <c r="C846" t="s">
        <v>2440</v>
      </c>
      <c r="D846" t="s">
        <v>2441</v>
      </c>
    </row>
    <row r="847" spans="1:4" ht="11.25">
      <c r="A847" s="1061">
        <v>846</v>
      </c>
      <c r="B847" t="s">
        <v>2431</v>
      </c>
      <c r="C847" t="s">
        <v>2442</v>
      </c>
      <c r="D847" t="s">
        <v>2443</v>
      </c>
    </row>
    <row r="848" spans="1:4" ht="11.25">
      <c r="A848" s="1061">
        <v>847</v>
      </c>
      <c r="B848" t="s">
        <v>2431</v>
      </c>
      <c r="C848" t="s">
        <v>2444</v>
      </c>
      <c r="D848" t="s">
        <v>2445</v>
      </c>
    </row>
    <row r="849" spans="1:4" ht="11.25">
      <c r="A849" s="1061">
        <v>848</v>
      </c>
      <c r="B849" t="s">
        <v>2431</v>
      </c>
      <c r="C849" t="s">
        <v>2446</v>
      </c>
      <c r="D849" t="s">
        <v>2447</v>
      </c>
    </row>
    <row r="850" spans="1:4" ht="11.25">
      <c r="A850" s="1061">
        <v>849</v>
      </c>
      <c r="B850" t="s">
        <v>2431</v>
      </c>
      <c r="C850" t="s">
        <v>2448</v>
      </c>
      <c r="D850" t="s">
        <v>2449</v>
      </c>
    </row>
    <row r="851" spans="1:4" ht="11.25">
      <c r="A851" s="1061">
        <v>850</v>
      </c>
      <c r="B851" t="s">
        <v>2431</v>
      </c>
      <c r="C851" t="s">
        <v>2450</v>
      </c>
      <c r="D851" t="s">
        <v>2451</v>
      </c>
    </row>
    <row r="852" spans="1:4" ht="11.25">
      <c r="A852" s="1061">
        <v>851</v>
      </c>
      <c r="B852" t="s">
        <v>2431</v>
      </c>
      <c r="C852" t="s">
        <v>2452</v>
      </c>
      <c r="D852" t="s">
        <v>2453</v>
      </c>
    </row>
    <row r="853" spans="1:4" ht="11.25">
      <c r="A853" s="1061">
        <v>852</v>
      </c>
      <c r="B853" t="s">
        <v>2431</v>
      </c>
      <c r="C853" t="s">
        <v>2454</v>
      </c>
      <c r="D853" t="s">
        <v>2455</v>
      </c>
    </row>
    <row r="854" spans="1:4" ht="11.25">
      <c r="A854" s="1061">
        <v>853</v>
      </c>
      <c r="B854" t="s">
        <v>2431</v>
      </c>
      <c r="C854" t="s">
        <v>2456</v>
      </c>
      <c r="D854" t="s">
        <v>2457</v>
      </c>
    </row>
    <row r="855" spans="1:4" ht="11.25">
      <c r="A855" s="1061">
        <v>854</v>
      </c>
      <c r="B855" t="s">
        <v>2431</v>
      </c>
      <c r="C855" t="s">
        <v>2458</v>
      </c>
      <c r="D855" t="s">
        <v>2459</v>
      </c>
    </row>
    <row r="856" spans="1:4" ht="11.25">
      <c r="A856" s="1061">
        <v>855</v>
      </c>
      <c r="B856" t="s">
        <v>2431</v>
      </c>
      <c r="C856" t="s">
        <v>2460</v>
      </c>
      <c r="D856" t="s">
        <v>2461</v>
      </c>
    </row>
    <row r="857" spans="1:4" ht="11.25">
      <c r="A857" s="1061">
        <v>856</v>
      </c>
      <c r="B857" t="s">
        <v>2431</v>
      </c>
      <c r="C857" t="s">
        <v>2462</v>
      </c>
      <c r="D857" t="s">
        <v>2463</v>
      </c>
    </row>
    <row r="858" spans="1:4" ht="11.25">
      <c r="A858" s="1061">
        <v>857</v>
      </c>
      <c r="B858" t="s">
        <v>2431</v>
      </c>
      <c r="C858" t="s">
        <v>2464</v>
      </c>
      <c r="D858" t="s">
        <v>2465</v>
      </c>
    </row>
    <row r="859" spans="1:4" ht="11.25">
      <c r="A859" s="1061">
        <v>858</v>
      </c>
      <c r="B859" t="s">
        <v>2431</v>
      </c>
      <c r="C859" t="s">
        <v>1845</v>
      </c>
      <c r="D859" t="s">
        <v>2466</v>
      </c>
    </row>
    <row r="860" spans="1:4" ht="11.25">
      <c r="A860" s="1061">
        <v>859</v>
      </c>
      <c r="B860" t="s">
        <v>2431</v>
      </c>
      <c r="C860" t="s">
        <v>2467</v>
      </c>
      <c r="D860" t="s">
        <v>2468</v>
      </c>
    </row>
    <row r="861" spans="1:4" ht="11.25">
      <c r="A861" s="1061">
        <v>860</v>
      </c>
      <c r="B861" t="s">
        <v>2431</v>
      </c>
      <c r="C861" t="s">
        <v>2431</v>
      </c>
      <c r="D861" t="s">
        <v>2432</v>
      </c>
    </row>
    <row r="862" spans="1:4" ht="11.25">
      <c r="A862" s="1061">
        <v>861</v>
      </c>
      <c r="B862" t="s">
        <v>2431</v>
      </c>
      <c r="C862" t="s">
        <v>2469</v>
      </c>
      <c r="D862" t="s">
        <v>2470</v>
      </c>
    </row>
    <row r="863" spans="1:4" ht="11.25">
      <c r="A863" s="1061">
        <v>862</v>
      </c>
      <c r="B863" t="s">
        <v>2431</v>
      </c>
      <c r="C863" t="s">
        <v>1710</v>
      </c>
      <c r="D863" t="s">
        <v>2471</v>
      </c>
    </row>
    <row r="864" spans="1:4" ht="11.25">
      <c r="A864" s="1061">
        <v>863</v>
      </c>
      <c r="B864" t="s">
        <v>2472</v>
      </c>
      <c r="C864" t="s">
        <v>2474</v>
      </c>
      <c r="D864" t="s">
        <v>2475</v>
      </c>
    </row>
    <row r="865" spans="1:4" ht="11.25">
      <c r="A865" s="1061">
        <v>864</v>
      </c>
      <c r="B865" t="s">
        <v>2472</v>
      </c>
      <c r="C865" t="s">
        <v>2476</v>
      </c>
      <c r="D865" t="s">
        <v>2477</v>
      </c>
    </row>
    <row r="866" spans="1:4" ht="11.25">
      <c r="A866" s="1061">
        <v>865</v>
      </c>
      <c r="B866" t="s">
        <v>2472</v>
      </c>
      <c r="C866" t="s">
        <v>2478</v>
      </c>
      <c r="D866" t="s">
        <v>2479</v>
      </c>
    </row>
    <row r="867" spans="1:4" ht="11.25">
      <c r="A867" s="1061">
        <v>866</v>
      </c>
      <c r="B867" t="s">
        <v>2472</v>
      </c>
      <c r="C867" t="s">
        <v>2480</v>
      </c>
      <c r="D867" t="s">
        <v>2481</v>
      </c>
    </row>
    <row r="868" spans="1:4" ht="11.25">
      <c r="A868" s="1061">
        <v>867</v>
      </c>
      <c r="B868" t="s">
        <v>2472</v>
      </c>
      <c r="C868" t="s">
        <v>2482</v>
      </c>
      <c r="D868" t="s">
        <v>2483</v>
      </c>
    </row>
    <row r="869" spans="1:4" ht="11.25">
      <c r="A869" s="1061">
        <v>868</v>
      </c>
      <c r="B869" t="s">
        <v>2472</v>
      </c>
      <c r="C869" t="s">
        <v>2484</v>
      </c>
      <c r="D869" t="s">
        <v>2485</v>
      </c>
    </row>
    <row r="870" spans="1:4" ht="11.25">
      <c r="A870" s="1061">
        <v>869</v>
      </c>
      <c r="B870" t="s">
        <v>2472</v>
      </c>
      <c r="C870" t="s">
        <v>2486</v>
      </c>
      <c r="D870" t="s">
        <v>2487</v>
      </c>
    </row>
    <row r="871" spans="1:4" ht="11.25">
      <c r="A871" s="1061">
        <v>870</v>
      </c>
      <c r="B871" t="s">
        <v>2472</v>
      </c>
      <c r="C871" t="s">
        <v>2488</v>
      </c>
      <c r="D871" t="s">
        <v>2489</v>
      </c>
    </row>
    <row r="872" spans="1:4" ht="11.25">
      <c r="A872" s="1061">
        <v>871</v>
      </c>
      <c r="B872" t="s">
        <v>2472</v>
      </c>
      <c r="C872" t="s">
        <v>2490</v>
      </c>
      <c r="D872" t="s">
        <v>2491</v>
      </c>
    </row>
    <row r="873" spans="1:4" ht="11.25">
      <c r="A873" s="1061">
        <v>872</v>
      </c>
      <c r="B873" t="s">
        <v>2472</v>
      </c>
      <c r="C873" t="s">
        <v>2492</v>
      </c>
      <c r="D873" t="s">
        <v>2493</v>
      </c>
    </row>
    <row r="874" spans="1:4" ht="11.25">
      <c r="A874" s="1061">
        <v>873</v>
      </c>
      <c r="B874" t="s">
        <v>2472</v>
      </c>
      <c r="C874" t="s">
        <v>2494</v>
      </c>
      <c r="D874" t="s">
        <v>2495</v>
      </c>
    </row>
    <row r="875" spans="1:4" ht="11.25">
      <c r="A875" s="1061">
        <v>874</v>
      </c>
      <c r="B875" t="s">
        <v>2472</v>
      </c>
      <c r="C875" t="s">
        <v>2496</v>
      </c>
      <c r="D875" t="s">
        <v>2497</v>
      </c>
    </row>
    <row r="876" spans="1:4" ht="11.25">
      <c r="A876" s="1061">
        <v>875</v>
      </c>
      <c r="B876" t="s">
        <v>2472</v>
      </c>
      <c r="C876" t="s">
        <v>2498</v>
      </c>
      <c r="D876" t="s">
        <v>2499</v>
      </c>
    </row>
    <row r="877" spans="1:4" ht="11.25">
      <c r="A877" s="1061">
        <v>876</v>
      </c>
      <c r="B877" t="s">
        <v>2472</v>
      </c>
      <c r="C877" t="s">
        <v>2500</v>
      </c>
      <c r="D877" t="s">
        <v>2501</v>
      </c>
    </row>
    <row r="878" spans="1:4" ht="11.25">
      <c r="A878" s="1061">
        <v>877</v>
      </c>
      <c r="B878" t="s">
        <v>2472</v>
      </c>
      <c r="C878" t="s">
        <v>2502</v>
      </c>
      <c r="D878" t="s">
        <v>2503</v>
      </c>
    </row>
    <row r="879" spans="1:4" ht="11.25">
      <c r="A879" s="1061">
        <v>878</v>
      </c>
      <c r="B879" t="s">
        <v>2472</v>
      </c>
      <c r="C879" t="s">
        <v>2504</v>
      </c>
      <c r="D879" t="s">
        <v>2505</v>
      </c>
    </row>
    <row r="880" spans="1:4" ht="11.25">
      <c r="A880" s="1061">
        <v>879</v>
      </c>
      <c r="B880" t="s">
        <v>2472</v>
      </c>
      <c r="C880" t="s">
        <v>1119</v>
      </c>
      <c r="D880" t="s">
        <v>2506</v>
      </c>
    </row>
    <row r="881" spans="1:4" ht="11.25">
      <c r="A881" s="1061">
        <v>880</v>
      </c>
      <c r="B881" t="s">
        <v>2472</v>
      </c>
      <c r="C881" t="s">
        <v>2507</v>
      </c>
      <c r="D881" t="s">
        <v>2508</v>
      </c>
    </row>
    <row r="882" spans="1:4" ht="11.25">
      <c r="A882" s="1061">
        <v>881</v>
      </c>
      <c r="B882" t="s">
        <v>2472</v>
      </c>
      <c r="C882" t="s">
        <v>2509</v>
      </c>
      <c r="D882" t="s">
        <v>2510</v>
      </c>
    </row>
    <row r="883" spans="1:4" ht="11.25">
      <c r="A883" s="1061">
        <v>882</v>
      </c>
      <c r="B883" t="s">
        <v>2472</v>
      </c>
      <c r="C883" t="s">
        <v>2511</v>
      </c>
      <c r="D883" t="s">
        <v>2512</v>
      </c>
    </row>
    <row r="884" spans="1:4" ht="11.25">
      <c r="A884" s="1061">
        <v>883</v>
      </c>
      <c r="B884" t="s">
        <v>2472</v>
      </c>
      <c r="C884" t="s">
        <v>2513</v>
      </c>
      <c r="D884" t="s">
        <v>2514</v>
      </c>
    </row>
    <row r="885" spans="1:4" ht="11.25">
      <c r="A885" s="1061">
        <v>884</v>
      </c>
      <c r="B885" t="s">
        <v>2472</v>
      </c>
      <c r="C885" t="s">
        <v>2472</v>
      </c>
      <c r="D885" t="s">
        <v>2473</v>
      </c>
    </row>
    <row r="886" spans="1:4" ht="11.25">
      <c r="A886" s="1061">
        <v>885</v>
      </c>
      <c r="B886" t="s">
        <v>2472</v>
      </c>
      <c r="C886" t="s">
        <v>2515</v>
      </c>
      <c r="D886" t="s">
        <v>2516</v>
      </c>
    </row>
    <row r="887" spans="1:4" ht="11.25">
      <c r="A887" s="1061">
        <v>886</v>
      </c>
      <c r="B887" t="s">
        <v>2472</v>
      </c>
      <c r="C887" t="s">
        <v>2517</v>
      </c>
      <c r="D887" t="s">
        <v>2518</v>
      </c>
    </row>
    <row r="888" spans="1:4" ht="11.25">
      <c r="A888" s="1061">
        <v>887</v>
      </c>
      <c r="B888" t="s">
        <v>2519</v>
      </c>
      <c r="C888" t="s">
        <v>2521</v>
      </c>
      <c r="D888" t="s">
        <v>2522</v>
      </c>
    </row>
    <row r="889" spans="1:4" ht="11.25">
      <c r="A889" s="1061">
        <v>888</v>
      </c>
      <c r="B889" t="s">
        <v>2519</v>
      </c>
      <c r="C889" t="s">
        <v>2523</v>
      </c>
      <c r="D889" t="s">
        <v>2524</v>
      </c>
    </row>
    <row r="890" spans="1:4" ht="11.25">
      <c r="A890" s="1061">
        <v>889</v>
      </c>
      <c r="B890" t="s">
        <v>2519</v>
      </c>
      <c r="C890" t="s">
        <v>2525</v>
      </c>
      <c r="D890" t="s">
        <v>2526</v>
      </c>
    </row>
    <row r="891" spans="1:4" ht="11.25">
      <c r="A891" s="1061">
        <v>890</v>
      </c>
      <c r="B891" t="s">
        <v>2519</v>
      </c>
      <c r="C891" t="s">
        <v>2527</v>
      </c>
      <c r="D891" t="s">
        <v>2528</v>
      </c>
    </row>
    <row r="892" spans="1:4" ht="11.25">
      <c r="A892" s="1061">
        <v>891</v>
      </c>
      <c r="B892" t="s">
        <v>2519</v>
      </c>
      <c r="C892" t="s">
        <v>2529</v>
      </c>
      <c r="D892" t="s">
        <v>2530</v>
      </c>
    </row>
    <row r="893" spans="1:4" ht="11.25">
      <c r="A893" s="1061">
        <v>892</v>
      </c>
      <c r="B893" t="s">
        <v>2519</v>
      </c>
      <c r="C893" t="s">
        <v>2531</v>
      </c>
      <c r="D893" t="s">
        <v>2532</v>
      </c>
    </row>
    <row r="894" spans="1:4" ht="11.25">
      <c r="A894" s="1061">
        <v>893</v>
      </c>
      <c r="B894" t="s">
        <v>2519</v>
      </c>
      <c r="C894" t="s">
        <v>2533</v>
      </c>
      <c r="D894" t="s">
        <v>2534</v>
      </c>
    </row>
    <row r="895" spans="1:4" ht="11.25">
      <c r="A895" s="1061">
        <v>894</v>
      </c>
      <c r="B895" t="s">
        <v>2519</v>
      </c>
      <c r="C895" t="s">
        <v>2535</v>
      </c>
      <c r="D895" t="s">
        <v>2536</v>
      </c>
    </row>
    <row r="896" spans="1:4" ht="11.25">
      <c r="A896" s="1061">
        <v>895</v>
      </c>
      <c r="B896" t="s">
        <v>2519</v>
      </c>
      <c r="C896" t="s">
        <v>2537</v>
      </c>
      <c r="D896" t="s">
        <v>2538</v>
      </c>
    </row>
    <row r="897" spans="1:4" ht="11.25">
      <c r="A897" s="1061">
        <v>896</v>
      </c>
      <c r="B897" t="s">
        <v>2519</v>
      </c>
      <c r="C897" t="s">
        <v>2539</v>
      </c>
      <c r="D897" t="s">
        <v>2540</v>
      </c>
    </row>
    <row r="898" spans="1:4" ht="11.25">
      <c r="A898" s="1061">
        <v>897</v>
      </c>
      <c r="B898" t="s">
        <v>2519</v>
      </c>
      <c r="C898" t="s">
        <v>2519</v>
      </c>
      <c r="D898" t="s">
        <v>2520</v>
      </c>
    </row>
    <row r="899" spans="1:4" ht="11.25">
      <c r="A899" s="1061">
        <v>898</v>
      </c>
      <c r="B899" t="s">
        <v>2519</v>
      </c>
      <c r="C899" t="s">
        <v>2541</v>
      </c>
      <c r="D899" t="s">
        <v>2542</v>
      </c>
    </row>
    <row r="900" spans="1:4" ht="11.25">
      <c r="A900" s="1061">
        <v>899</v>
      </c>
      <c r="B900" t="s">
        <v>2519</v>
      </c>
      <c r="C900" t="s">
        <v>2543</v>
      </c>
      <c r="D900" t="s">
        <v>2544</v>
      </c>
    </row>
    <row r="901" spans="1:4" ht="11.25">
      <c r="A901" s="1061">
        <v>900</v>
      </c>
      <c r="B901" t="s">
        <v>2519</v>
      </c>
      <c r="C901" t="s">
        <v>2545</v>
      </c>
      <c r="D901" t="s">
        <v>2546</v>
      </c>
    </row>
    <row r="902" spans="1:4" ht="11.25">
      <c r="A902" s="1061">
        <v>901</v>
      </c>
      <c r="B902" t="s">
        <v>2547</v>
      </c>
      <c r="C902" t="s">
        <v>2549</v>
      </c>
      <c r="D902" t="s">
        <v>2550</v>
      </c>
    </row>
    <row r="903" spans="1:4" ht="11.25">
      <c r="A903" s="1061">
        <v>902</v>
      </c>
      <c r="B903" t="s">
        <v>2547</v>
      </c>
      <c r="C903" t="s">
        <v>2551</v>
      </c>
      <c r="D903" t="s">
        <v>2552</v>
      </c>
    </row>
    <row r="904" spans="1:4" ht="11.25">
      <c r="A904" s="1061">
        <v>903</v>
      </c>
      <c r="B904" t="s">
        <v>2547</v>
      </c>
      <c r="C904" t="s">
        <v>2553</v>
      </c>
      <c r="D904" t="s">
        <v>2554</v>
      </c>
    </row>
    <row r="905" spans="1:4" ht="11.25">
      <c r="A905" s="1061">
        <v>904</v>
      </c>
      <c r="B905" t="s">
        <v>2547</v>
      </c>
      <c r="C905" t="s">
        <v>2555</v>
      </c>
      <c r="D905" t="s">
        <v>2556</v>
      </c>
    </row>
    <row r="906" spans="1:4" ht="11.25">
      <c r="A906" s="1061">
        <v>905</v>
      </c>
      <c r="B906" t="s">
        <v>2547</v>
      </c>
      <c r="C906" t="s">
        <v>2557</v>
      </c>
      <c r="D906" t="s">
        <v>2558</v>
      </c>
    </row>
    <row r="907" spans="1:4" ht="11.25">
      <c r="A907" s="1061">
        <v>906</v>
      </c>
      <c r="B907" t="s">
        <v>2547</v>
      </c>
      <c r="C907" t="s">
        <v>2559</v>
      </c>
      <c r="D907" t="s">
        <v>2560</v>
      </c>
    </row>
    <row r="908" spans="1:4" ht="11.25">
      <c r="A908" s="1061">
        <v>907</v>
      </c>
      <c r="B908" t="s">
        <v>2547</v>
      </c>
      <c r="C908" t="s">
        <v>2561</v>
      </c>
      <c r="D908" t="s">
        <v>2562</v>
      </c>
    </row>
    <row r="909" spans="1:4" ht="11.25">
      <c r="A909" s="1061">
        <v>908</v>
      </c>
      <c r="B909" t="s">
        <v>2547</v>
      </c>
      <c r="C909" t="s">
        <v>2563</v>
      </c>
      <c r="D909" t="s">
        <v>2564</v>
      </c>
    </row>
    <row r="910" spans="1:4" ht="11.25">
      <c r="A910" s="1061">
        <v>909</v>
      </c>
      <c r="B910" t="s">
        <v>2547</v>
      </c>
      <c r="C910" t="s">
        <v>2565</v>
      </c>
      <c r="D910" t="s">
        <v>2566</v>
      </c>
    </row>
    <row r="911" spans="1:4" ht="11.25">
      <c r="A911" s="1061">
        <v>910</v>
      </c>
      <c r="B911" t="s">
        <v>2547</v>
      </c>
      <c r="C911" t="s">
        <v>1537</v>
      </c>
      <c r="D911" t="s">
        <v>2567</v>
      </c>
    </row>
    <row r="912" spans="1:4" ht="11.25">
      <c r="A912" s="1061">
        <v>911</v>
      </c>
      <c r="B912" t="s">
        <v>2547</v>
      </c>
      <c r="C912" t="s">
        <v>2568</v>
      </c>
      <c r="D912" t="s">
        <v>2569</v>
      </c>
    </row>
    <row r="913" spans="1:4" ht="11.25">
      <c r="A913" s="1061">
        <v>912</v>
      </c>
      <c r="B913" t="s">
        <v>2547</v>
      </c>
      <c r="C913" t="s">
        <v>2570</v>
      </c>
      <c r="D913" t="s">
        <v>2571</v>
      </c>
    </row>
    <row r="914" spans="1:4" ht="11.25">
      <c r="A914" s="1061">
        <v>913</v>
      </c>
      <c r="B914" t="s">
        <v>2547</v>
      </c>
      <c r="C914" t="s">
        <v>2572</v>
      </c>
      <c r="D914" t="s">
        <v>2573</v>
      </c>
    </row>
    <row r="915" spans="1:4" ht="11.25">
      <c r="A915" s="1061">
        <v>914</v>
      </c>
      <c r="B915" t="s">
        <v>2547</v>
      </c>
      <c r="C915" t="s">
        <v>2574</v>
      </c>
      <c r="D915" t="s">
        <v>2575</v>
      </c>
    </row>
    <row r="916" spans="1:4" ht="11.25">
      <c r="A916" s="1061">
        <v>915</v>
      </c>
      <c r="B916" t="s">
        <v>2547</v>
      </c>
      <c r="C916" t="s">
        <v>2576</v>
      </c>
      <c r="D916" t="s">
        <v>2577</v>
      </c>
    </row>
    <row r="917" spans="1:4" ht="11.25">
      <c r="A917" s="1061">
        <v>916</v>
      </c>
      <c r="B917" t="s">
        <v>2547</v>
      </c>
      <c r="C917" t="s">
        <v>2578</v>
      </c>
      <c r="D917" t="s">
        <v>2579</v>
      </c>
    </row>
    <row r="918" spans="1:4" ht="11.25">
      <c r="A918" s="1061">
        <v>917</v>
      </c>
      <c r="B918" t="s">
        <v>2547</v>
      </c>
      <c r="C918" t="s">
        <v>2547</v>
      </c>
      <c r="D918" t="s">
        <v>2548</v>
      </c>
    </row>
    <row r="919" spans="1:4" ht="11.25">
      <c r="A919" s="1061">
        <v>918</v>
      </c>
      <c r="B919" t="s">
        <v>2547</v>
      </c>
      <c r="C919" t="s">
        <v>1177</v>
      </c>
      <c r="D919" t="s">
        <v>2580</v>
      </c>
    </row>
    <row r="920" spans="1:4" ht="11.25">
      <c r="A920" s="1061">
        <v>919</v>
      </c>
      <c r="B920" t="s">
        <v>2547</v>
      </c>
      <c r="C920" t="s">
        <v>2581</v>
      </c>
      <c r="D920" t="s">
        <v>2582</v>
      </c>
    </row>
    <row r="921" spans="1:4" ht="11.25">
      <c r="A921" s="1061">
        <v>920</v>
      </c>
      <c r="B921" t="s">
        <v>2583</v>
      </c>
      <c r="C921" t="s">
        <v>2585</v>
      </c>
      <c r="D921" t="s">
        <v>2586</v>
      </c>
    </row>
    <row r="922" spans="1:4" ht="11.25">
      <c r="A922" s="1061">
        <v>921</v>
      </c>
      <c r="B922" t="s">
        <v>2583</v>
      </c>
      <c r="C922" t="s">
        <v>2587</v>
      </c>
      <c r="D922" t="s">
        <v>2588</v>
      </c>
    </row>
    <row r="923" spans="1:4" ht="11.25">
      <c r="A923" s="1061">
        <v>922</v>
      </c>
      <c r="B923" t="s">
        <v>2583</v>
      </c>
      <c r="C923" t="s">
        <v>2589</v>
      </c>
      <c r="D923" t="s">
        <v>2590</v>
      </c>
    </row>
    <row r="924" spans="1:4" ht="11.25">
      <c r="A924" s="1061">
        <v>923</v>
      </c>
      <c r="B924" t="s">
        <v>2583</v>
      </c>
      <c r="C924" t="s">
        <v>2591</v>
      </c>
      <c r="D924" t="s">
        <v>2592</v>
      </c>
    </row>
    <row r="925" spans="1:4" ht="11.25">
      <c r="A925" s="1061">
        <v>924</v>
      </c>
      <c r="B925" t="s">
        <v>2583</v>
      </c>
      <c r="C925" t="s">
        <v>2593</v>
      </c>
      <c r="D925" t="s">
        <v>2594</v>
      </c>
    </row>
    <row r="926" spans="1:4" ht="11.25">
      <c r="A926" s="1061">
        <v>925</v>
      </c>
      <c r="B926" t="s">
        <v>2583</v>
      </c>
      <c r="C926" t="s">
        <v>2595</v>
      </c>
      <c r="D926" t="s">
        <v>2596</v>
      </c>
    </row>
    <row r="927" spans="1:4" ht="11.25">
      <c r="A927" s="1061">
        <v>926</v>
      </c>
      <c r="B927" t="s">
        <v>2583</v>
      </c>
      <c r="C927" t="s">
        <v>2597</v>
      </c>
      <c r="D927" t="s">
        <v>2598</v>
      </c>
    </row>
    <row r="928" spans="1:4" ht="11.25">
      <c r="A928" s="1061">
        <v>927</v>
      </c>
      <c r="B928" t="s">
        <v>2583</v>
      </c>
      <c r="C928" t="s">
        <v>2599</v>
      </c>
      <c r="D928" t="s">
        <v>2600</v>
      </c>
    </row>
    <row r="929" spans="1:4" ht="11.25">
      <c r="A929" s="1061">
        <v>928</v>
      </c>
      <c r="B929" t="s">
        <v>2583</v>
      </c>
      <c r="C929" t="s">
        <v>2601</v>
      </c>
      <c r="D929" t="s">
        <v>2602</v>
      </c>
    </row>
    <row r="930" spans="1:4" ht="11.25">
      <c r="A930" s="1061">
        <v>929</v>
      </c>
      <c r="B930" t="s">
        <v>2583</v>
      </c>
      <c r="C930" t="s">
        <v>2603</v>
      </c>
      <c r="D930" t="s">
        <v>2604</v>
      </c>
    </row>
    <row r="931" spans="1:4" ht="11.25">
      <c r="A931" s="1061">
        <v>930</v>
      </c>
      <c r="B931" t="s">
        <v>2583</v>
      </c>
      <c r="C931" t="s">
        <v>2605</v>
      </c>
      <c r="D931" t="s">
        <v>2606</v>
      </c>
    </row>
    <row r="932" spans="1:4" ht="11.25">
      <c r="A932" s="1061">
        <v>931</v>
      </c>
      <c r="B932" t="s">
        <v>2583</v>
      </c>
      <c r="C932" t="s">
        <v>2607</v>
      </c>
      <c r="D932" t="s">
        <v>2608</v>
      </c>
    </row>
    <row r="933" spans="1:4" ht="11.25">
      <c r="A933" s="1061">
        <v>932</v>
      </c>
      <c r="B933" t="s">
        <v>2583</v>
      </c>
      <c r="C933" t="s">
        <v>2609</v>
      </c>
      <c r="D933" t="s">
        <v>2610</v>
      </c>
    </row>
    <row r="934" spans="1:4" ht="11.25">
      <c r="A934" s="1061">
        <v>933</v>
      </c>
      <c r="B934" t="s">
        <v>2583</v>
      </c>
      <c r="C934" t="s">
        <v>2611</v>
      </c>
      <c r="D934" t="s">
        <v>2612</v>
      </c>
    </row>
    <row r="935" spans="1:4" ht="11.25">
      <c r="A935" s="1061">
        <v>934</v>
      </c>
      <c r="B935" t="s">
        <v>2583</v>
      </c>
      <c r="C935" t="s">
        <v>2613</v>
      </c>
      <c r="D935" t="s">
        <v>2614</v>
      </c>
    </row>
    <row r="936" spans="1:4" ht="11.25">
      <c r="A936" s="1061">
        <v>935</v>
      </c>
      <c r="B936" t="s">
        <v>2583</v>
      </c>
      <c r="C936" t="s">
        <v>2615</v>
      </c>
      <c r="D936" t="s">
        <v>2616</v>
      </c>
    </row>
    <row r="937" spans="1:4" ht="11.25">
      <c r="A937" s="1061">
        <v>936</v>
      </c>
      <c r="B937" t="s">
        <v>2583</v>
      </c>
      <c r="C937" t="s">
        <v>2617</v>
      </c>
      <c r="D937" t="s">
        <v>2618</v>
      </c>
    </row>
    <row r="938" spans="1:4" ht="11.25">
      <c r="A938" s="1061">
        <v>937</v>
      </c>
      <c r="B938" t="s">
        <v>2583</v>
      </c>
      <c r="C938" t="s">
        <v>2619</v>
      </c>
      <c r="D938" t="s">
        <v>2620</v>
      </c>
    </row>
    <row r="939" spans="1:4" ht="11.25">
      <c r="A939" s="1061">
        <v>938</v>
      </c>
      <c r="B939" t="s">
        <v>2583</v>
      </c>
      <c r="C939" t="s">
        <v>2621</v>
      </c>
      <c r="D939" t="s">
        <v>2622</v>
      </c>
    </row>
    <row r="940" spans="1:4" ht="11.25">
      <c r="A940" s="1061">
        <v>939</v>
      </c>
      <c r="B940" t="s">
        <v>2583</v>
      </c>
      <c r="C940" t="s">
        <v>2623</v>
      </c>
      <c r="D940" t="s">
        <v>2624</v>
      </c>
    </row>
    <row r="941" spans="1:4" ht="11.25">
      <c r="A941" s="1061">
        <v>940</v>
      </c>
      <c r="B941" t="s">
        <v>2583</v>
      </c>
      <c r="C941" t="s">
        <v>2625</v>
      </c>
      <c r="D941" t="s">
        <v>2626</v>
      </c>
    </row>
    <row r="942" spans="1:4" ht="11.25">
      <c r="A942" s="1061">
        <v>941</v>
      </c>
      <c r="B942" t="s">
        <v>2583</v>
      </c>
      <c r="C942" t="s">
        <v>2583</v>
      </c>
      <c r="D942" t="s">
        <v>2584</v>
      </c>
    </row>
    <row r="943" spans="1:4" ht="11.25">
      <c r="A943" s="1061">
        <v>942</v>
      </c>
      <c r="B943" t="s">
        <v>2583</v>
      </c>
      <c r="C943" t="s">
        <v>2627</v>
      </c>
      <c r="D943" t="s">
        <v>2628</v>
      </c>
    </row>
    <row r="944" spans="1:4" ht="11.25">
      <c r="A944" s="1061">
        <v>943</v>
      </c>
      <c r="B944" t="s">
        <v>2583</v>
      </c>
      <c r="C944" t="s">
        <v>2629</v>
      </c>
      <c r="D944" t="s">
        <v>2630</v>
      </c>
    </row>
    <row r="945" spans="1:4" ht="11.25">
      <c r="A945" s="1061">
        <v>944</v>
      </c>
      <c r="B945" t="s">
        <v>2583</v>
      </c>
      <c r="C945" t="s">
        <v>2631</v>
      </c>
      <c r="D945" t="s">
        <v>2632</v>
      </c>
    </row>
    <row r="946" spans="1:4" ht="11.25">
      <c r="A946" s="1061">
        <v>945</v>
      </c>
      <c r="B946" t="s">
        <v>2633</v>
      </c>
      <c r="C946" t="s">
        <v>2635</v>
      </c>
      <c r="D946" t="s">
        <v>2636</v>
      </c>
    </row>
    <row r="947" spans="1:4" ht="11.25">
      <c r="A947" s="1061">
        <v>946</v>
      </c>
      <c r="B947" t="s">
        <v>2633</v>
      </c>
      <c r="C947" t="s">
        <v>1317</v>
      </c>
      <c r="D947" t="s">
        <v>2637</v>
      </c>
    </row>
    <row r="948" spans="1:4" ht="11.25">
      <c r="A948" s="1061">
        <v>947</v>
      </c>
      <c r="B948" t="s">
        <v>2633</v>
      </c>
      <c r="C948" t="s">
        <v>2638</v>
      </c>
      <c r="D948" t="s">
        <v>2639</v>
      </c>
    </row>
    <row r="949" spans="1:4" ht="11.25">
      <c r="A949" s="1061">
        <v>948</v>
      </c>
      <c r="B949" t="s">
        <v>2633</v>
      </c>
      <c r="C949" t="s">
        <v>2640</v>
      </c>
      <c r="D949" t="s">
        <v>2641</v>
      </c>
    </row>
    <row r="950" spans="1:4" ht="11.25">
      <c r="A950" s="1061">
        <v>949</v>
      </c>
      <c r="B950" t="s">
        <v>2633</v>
      </c>
      <c r="C950" t="s">
        <v>2642</v>
      </c>
      <c r="D950" t="s">
        <v>2643</v>
      </c>
    </row>
    <row r="951" spans="1:4" ht="11.25">
      <c r="A951" s="1061">
        <v>950</v>
      </c>
      <c r="B951" t="s">
        <v>2633</v>
      </c>
      <c r="C951" t="s">
        <v>2644</v>
      </c>
      <c r="D951" t="s">
        <v>2645</v>
      </c>
    </row>
    <row r="952" spans="1:4" ht="11.25">
      <c r="A952" s="1061">
        <v>951</v>
      </c>
      <c r="B952" t="s">
        <v>2633</v>
      </c>
      <c r="C952" t="s">
        <v>2646</v>
      </c>
      <c r="D952" t="s">
        <v>2647</v>
      </c>
    </row>
    <row r="953" spans="1:4" ht="11.25">
      <c r="A953" s="1061">
        <v>952</v>
      </c>
      <c r="B953" t="s">
        <v>2633</v>
      </c>
      <c r="C953" t="s">
        <v>2648</v>
      </c>
      <c r="D953" t="s">
        <v>2649</v>
      </c>
    </row>
    <row r="954" spans="1:4" ht="11.25">
      <c r="A954" s="1061">
        <v>953</v>
      </c>
      <c r="B954" t="s">
        <v>2633</v>
      </c>
      <c r="C954" t="s">
        <v>2650</v>
      </c>
      <c r="D954" t="s">
        <v>2651</v>
      </c>
    </row>
    <row r="955" spans="1:4" ht="11.25">
      <c r="A955" s="1061">
        <v>954</v>
      </c>
      <c r="B955" t="s">
        <v>2633</v>
      </c>
      <c r="C955" t="s">
        <v>2633</v>
      </c>
      <c r="D955" t="s">
        <v>2634</v>
      </c>
    </row>
    <row r="956" spans="1:4" ht="11.25">
      <c r="A956" s="1061">
        <v>955</v>
      </c>
      <c r="B956" t="s">
        <v>2633</v>
      </c>
      <c r="C956" t="s">
        <v>2652</v>
      </c>
      <c r="D956" t="s">
        <v>2653</v>
      </c>
    </row>
    <row r="957" spans="1:4" ht="11.25">
      <c r="A957" s="1061">
        <v>956</v>
      </c>
      <c r="B957" t="s">
        <v>2633</v>
      </c>
      <c r="C957" t="s">
        <v>2654</v>
      </c>
      <c r="D957" t="s">
        <v>2655</v>
      </c>
    </row>
  </sheetData>
  <sheetProtection/>
  <pageMargins left="0.7" right="0.7" top="0.75" bottom="0.75" header="0.3" footer="0.3"/>
  <pageSetup orientation="portrai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2b87c58-ba7b-4a5c-a5b4-0f9399e02a09}">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3" customWidth="1"/>
    <col min="2" max="2" width="90.7142857142857" style="43" customWidth="1"/>
    <col min="3" max="16384" width="9.14285714285714" style="43"/>
  </cols>
  <sheetData>
    <row r="1" spans="2:2" ht="11.25">
      <c r="B1" s="51" t="s">
        <v>60</v>
      </c>
    </row>
    <row r="2" spans="2:2" ht="90">
      <c r="B2" s="53" t="s">
        <v>504</v>
      </c>
    </row>
    <row r="3" spans="2:2" ht="67.5">
      <c r="B3" s="53" t="s">
        <v>391</v>
      </c>
    </row>
    <row r="4" spans="2:2" ht="33.75">
      <c r="B4" s="53" t="s">
        <v>606</v>
      </c>
    </row>
    <row r="5" spans="2:2" ht="11.25">
      <c r="B5" s="53" t="s">
        <v>223</v>
      </c>
    </row>
    <row r="6" spans="2:2" ht="22.5">
      <c r="B6" s="53" t="s">
        <v>267</v>
      </c>
    </row>
    <row r="7" spans="2:2" ht="22.5">
      <c r="B7" s="53" t="s">
        <v>268</v>
      </c>
    </row>
    <row r="8" spans="2:2" ht="22.5">
      <c r="B8" s="53" t="s">
        <v>269</v>
      </c>
    </row>
    <row r="9" spans="2:2" ht="22.5">
      <c r="B9" s="53" t="s">
        <v>505</v>
      </c>
    </row>
    <row r="10" spans="2:2" ht="56.25">
      <c r="B10" s="53" t="s">
        <v>769</v>
      </c>
    </row>
    <row r="11" spans="2:2" ht="12.75">
      <c r="B11" s="222" t="s">
        <v>389</v>
      </c>
    </row>
    <row r="12" spans="2:2" ht="11.25">
      <c r="B12" s="51" t="s">
        <v>182</v>
      </c>
    </row>
    <row r="13" spans="2:2" ht="22.5">
      <c r="B13" s="53" t="s">
        <v>198</v>
      </c>
    </row>
    <row r="14" spans="2:2" ht="67.5">
      <c r="B14" s="53" t="s">
        <v>251</v>
      </c>
    </row>
    <row r="15" spans="2:2" ht="22.5">
      <c r="B15" s="53" t="s">
        <v>231</v>
      </c>
    </row>
    <row r="16" spans="2:4" ht="11.25">
      <c r="B16" s="51" t="s">
        <v>207</v>
      </c>
      <c r="D16" s="93"/>
    </row>
    <row r="17" spans="2:2" ht="33.75">
      <c r="B17" s="53" t="s">
        <v>265</v>
      </c>
    </row>
    <row r="18" spans="2:2" ht="33.75">
      <c r="B18" s="53" t="s">
        <v>266</v>
      </c>
    </row>
    <row r="19" spans="2:2" ht="11.25">
      <c r="B19" s="53" t="s">
        <v>252</v>
      </c>
    </row>
    <row r="20" spans="2:2" ht="33.75">
      <c r="B20" s="53" t="s">
        <v>293</v>
      </c>
    </row>
    <row r="21" spans="2:2" ht="11.25">
      <c r="B21" s="51" t="s">
        <v>220</v>
      </c>
    </row>
    <row r="22" spans="2:2" ht="11.25">
      <c r="B22" s="53" t="s">
        <v>222</v>
      </c>
    </row>
    <row r="24" spans="2:2" ht="22.5">
      <c r="B24" s="224" t="s">
        <v>372</v>
      </c>
    </row>
    <row r="26" spans="2:2" ht="11.25">
      <c r="B26" s="51" t="s">
        <v>333</v>
      </c>
    </row>
    <row r="27" spans="2:2" ht="22.5">
      <c r="B27" s="223" t="s">
        <v>477</v>
      </c>
    </row>
    <row r="28" spans="2:2" ht="56.25">
      <c r="B28" s="223" t="s">
        <v>476</v>
      </c>
    </row>
    <row r="29" spans="2:2" ht="11.25">
      <c r="B29" s="311" t="s">
        <v>390</v>
      </c>
    </row>
    <row r="30" spans="2:2" ht="22.5">
      <c r="B30" s="223" t="s">
        <v>605</v>
      </c>
    </row>
    <row r="32" spans="1:2" ht="11.25">
      <c r="A32" s="281"/>
      <c r="B32" s="282" t="s">
        <v>434</v>
      </c>
    </row>
    <row r="33" spans="1:2" ht="14.25">
      <c r="A33" s="283">
        <v>1</v>
      </c>
      <c r="B33" s="284" t="s">
        <v>435</v>
      </c>
    </row>
    <row r="34" spans="1:2" ht="14.25">
      <c r="A34" s="283">
        <v>2</v>
      </c>
      <c r="B34" s="284" t="s">
        <v>436</v>
      </c>
    </row>
    <row r="35" spans="2:2" ht="11.25">
      <c r="B35" s="282" t="s">
        <v>437</v>
      </c>
    </row>
    <row r="36" spans="2:2" ht="11.25">
      <c r="B36" s="284" t="s">
        <v>438</v>
      </c>
    </row>
  </sheetData>
  <sheetProtection/>
  <pageMargins left="0.75" right="0.75" top="1" bottom="1" header="0.5" footer="0.5"/>
  <pageSetup orientation="portrait" paperSize="9"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ffa6a60-0e94-44ec-81e8-b8f60dab36bd}">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21fd3a2-9518-463a-8476-c3b2b3ffa66b}">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92" hidden="1" customWidth="1"/>
    <col min="2" max="4" width="3.71428571428571" style="586" hidden="1" customWidth="1"/>
    <col min="5" max="5" width="3.71428571428571" style="531" customWidth="1"/>
    <col min="6" max="6" width="9.71428571428571" style="524" customWidth="1"/>
    <col min="7" max="7" width="37.7142857142857" style="524" customWidth="1"/>
    <col min="8" max="8" width="66.8571428571429" style="524" customWidth="1"/>
    <col min="9" max="9" width="115.714285714286" style="524" customWidth="1"/>
    <col min="10" max="11" width="10.5714285714286" style="586"/>
    <col min="12" max="12" width="11.1428571428571" style="586" customWidth="1"/>
    <col min="13" max="14" width="10.5714285714286" style="586"/>
    <col min="15" max="16384" width="10.5714285714286" style="524"/>
  </cols>
  <sheetData>
    <row r="1" spans="1:1" ht="3" customHeight="1">
      <c r="A1" s="592" t="s">
        <v>93</v>
      </c>
    </row>
    <row r="2" spans="6:9" ht="22.5">
      <c r="F2" s="1201" t="s">
        <v>492</v>
      </c>
      <c r="G2" s="1202"/>
      <c r="H2" s="1203"/>
      <c r="I2" s="641"/>
    </row>
    <row r="3" ht="3" customHeight="1"/>
    <row r="4" spans="1:14" s="571" customFormat="1" ht="11.25">
      <c r="A4" s="591"/>
      <c r="B4" s="591"/>
      <c r="C4" s="591"/>
      <c r="D4" s="591"/>
      <c r="F4" s="1159" t="s">
        <v>454</v>
      </c>
      <c r="G4" s="1159"/>
      <c r="H4" s="1159"/>
      <c r="I4" s="1204" t="s">
        <v>455</v>
      </c>
      <c r="J4" s="591"/>
      <c r="K4" s="591"/>
      <c r="L4" s="591"/>
      <c r="M4" s="591"/>
      <c r="N4" s="591"/>
    </row>
    <row r="5" spans="1:14" s="571" customFormat="1" ht="11.25" customHeight="1">
      <c r="A5" s="591"/>
      <c r="B5" s="591"/>
      <c r="C5" s="591"/>
      <c r="D5" s="591"/>
      <c r="F5" s="607" t="s">
        <v>92</v>
      </c>
      <c r="G5" s="619" t="s">
        <v>457</v>
      </c>
      <c r="H5" s="606" t="s">
        <v>442</v>
      </c>
      <c r="I5" s="1204"/>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493</v>
      </c>
      <c r="H7" s="605" t="str">
        <f>IF(dateCh="","",dateCh)</f>
        <v>26.12.2018</v>
      </c>
      <c r="I7" s="582" t="s">
        <v>494</v>
      </c>
      <c r="J7" s="616"/>
      <c r="K7" s="591"/>
      <c r="L7" s="591"/>
      <c r="M7" s="591"/>
      <c r="N7" s="591"/>
    </row>
    <row r="8" spans="1:14" s="571" customFormat="1" ht="45">
      <c r="A8" s="1205">
        <v>1</v>
      </c>
      <c r="B8" s="591"/>
      <c r="C8" s="591"/>
      <c r="D8" s="591"/>
      <c r="F8" s="617" t="str">
        <f>"2."&amp;mergeValue(A8)</f>
        <v>2.1</v>
      </c>
      <c r="G8" s="633" t="s">
        <v>495</v>
      </c>
      <c r="H8" s="605"/>
      <c r="I8" s="582" t="s">
        <v>592</v>
      </c>
      <c r="J8" s="616"/>
      <c r="K8" s="591"/>
      <c r="L8" s="591"/>
      <c r="M8" s="591"/>
      <c r="N8" s="591"/>
    </row>
    <row r="9" spans="1:14" s="571" customFormat="1" ht="22.5">
      <c r="A9" s="1205"/>
      <c r="B9" s="591"/>
      <c r="C9" s="591"/>
      <c r="D9" s="591"/>
      <c r="F9" s="617" t="str">
        <f>"3."&amp;mergeValue(A9)</f>
        <v>3.1</v>
      </c>
      <c r="G9" s="633" t="s">
        <v>496</v>
      </c>
      <c r="H9" s="605"/>
      <c r="I9" s="582" t="s">
        <v>590</v>
      </c>
      <c r="J9" s="616"/>
      <c r="K9" s="591"/>
      <c r="L9" s="591"/>
      <c r="M9" s="591"/>
      <c r="N9" s="591"/>
    </row>
    <row r="10" spans="1:14" s="571" customFormat="1" ht="22.5">
      <c r="A10" s="1205"/>
      <c r="B10" s="591"/>
      <c r="C10" s="591"/>
      <c r="D10" s="591"/>
      <c r="F10" s="617" t="str">
        <f>"4."&amp;mergeValue(A10)</f>
        <v>4.1</v>
      </c>
      <c r="G10" s="633" t="s">
        <v>497</v>
      </c>
      <c r="H10" s="606" t="s">
        <v>458</v>
      </c>
      <c r="I10" s="582"/>
      <c r="J10" s="616"/>
      <c r="K10" s="591"/>
      <c r="L10" s="591"/>
      <c r="M10" s="591"/>
      <c r="N10" s="591"/>
    </row>
    <row r="11" spans="1:14" s="571" customFormat="1" ht="18.75">
      <c r="A11" s="1205"/>
      <c r="B11" s="1205">
        <v>1</v>
      </c>
      <c r="C11" s="624"/>
      <c r="D11" s="624"/>
      <c r="F11" s="617" t="str">
        <f>"4."&amp;mergeValue(A11)&amp;"."&amp;mergeValue(B11)</f>
        <v>4.1.1</v>
      </c>
      <c r="G11" s="612" t="s">
        <v>594</v>
      </c>
      <c r="H11" s="605" t="str">
        <f>IF(region_name="","",region_name)</f>
        <v>Республика Татарстан</v>
      </c>
      <c r="I11" s="582" t="s">
        <v>500</v>
      </c>
      <c r="J11" s="616"/>
      <c r="K11" s="591"/>
      <c r="L11" s="591"/>
      <c r="M11" s="591"/>
      <c r="N11" s="591"/>
    </row>
    <row r="12" spans="1:14" s="571" customFormat="1" ht="22.5">
      <c r="A12" s="1205"/>
      <c r="B12" s="1205"/>
      <c r="C12" s="1205">
        <v>1</v>
      </c>
      <c r="D12" s="624"/>
      <c r="F12" s="617" t="str">
        <f>"4."&amp;mergeValue(A12)&amp;"."&amp;mergeValue(B12)&amp;"."&amp;mergeValue(C12)</f>
        <v>4.1.1.1</v>
      </c>
      <c r="G12" s="623" t="s">
        <v>498</v>
      </c>
      <c r="H12" s="605"/>
      <c r="I12" s="582" t="s">
        <v>501</v>
      </c>
      <c r="J12" s="616"/>
      <c r="K12" s="591"/>
      <c r="L12" s="591"/>
      <c r="M12" s="591"/>
      <c r="N12" s="591"/>
    </row>
    <row r="13" spans="1:14" s="571" customFormat="1" ht="39" customHeight="1">
      <c r="A13" s="1205"/>
      <c r="B13" s="1205"/>
      <c r="C13" s="1205"/>
      <c r="D13" s="624">
        <v>1</v>
      </c>
      <c r="F13" s="617" t="str">
        <f>"4."&amp;mergeValue(A13)&amp;"."&amp;mergeValue(B13)&amp;"."&amp;mergeValue(C13)&amp;"."&amp;mergeValue(D13)</f>
        <v>4.1.1.1.1</v>
      </c>
      <c r="G13" s="634" t="s">
        <v>499</v>
      </c>
      <c r="H13" s="605"/>
      <c r="I13" s="1206" t="s">
        <v>593</v>
      </c>
      <c r="J13" s="616"/>
      <c r="K13" s="591"/>
      <c r="L13" s="591"/>
      <c r="M13" s="591"/>
      <c r="N13" s="591"/>
    </row>
    <row r="14" spans="1:14" s="571" customFormat="1" ht="18.75">
      <c r="A14" s="1205"/>
      <c r="B14" s="1205"/>
      <c r="C14" s="1205"/>
      <c r="D14" s="624"/>
      <c r="F14" s="620"/>
      <c r="G14" s="551" t="s">
        <v>4</v>
      </c>
      <c r="H14" s="625"/>
      <c r="I14" s="1206"/>
      <c r="J14" s="616"/>
      <c r="K14" s="591"/>
      <c r="L14" s="591"/>
      <c r="M14" s="591"/>
      <c r="N14" s="591"/>
    </row>
    <row r="15" spans="1:14" s="571" customFormat="1" ht="18.75">
      <c r="A15" s="1205"/>
      <c r="B15" s="1205"/>
      <c r="C15" s="624"/>
      <c r="D15" s="624"/>
      <c r="F15" s="635"/>
      <c r="G15" s="578" t="s">
        <v>403</v>
      </c>
      <c r="H15" s="636"/>
      <c r="I15" s="637"/>
      <c r="J15" s="616"/>
      <c r="K15" s="591"/>
      <c r="L15" s="591"/>
      <c r="M15" s="591"/>
      <c r="N15" s="591"/>
    </row>
    <row r="16" spans="1:14" s="571" customFormat="1" ht="18.75">
      <c r="A16" s="1205"/>
      <c r="B16" s="591"/>
      <c r="C16" s="591"/>
      <c r="D16" s="591"/>
      <c r="F16" s="620"/>
      <c r="G16" s="559" t="s">
        <v>507</v>
      </c>
      <c r="H16" s="621"/>
      <c r="I16" s="622"/>
      <c r="J16" s="616"/>
      <c r="K16" s="591"/>
      <c r="L16" s="591"/>
      <c r="M16" s="591"/>
      <c r="N16" s="591"/>
    </row>
    <row r="17" spans="1:14" s="571" customFormat="1" ht="18.75">
      <c r="A17" s="591"/>
      <c r="B17" s="591"/>
      <c r="C17" s="591"/>
      <c r="D17" s="591"/>
      <c r="F17" s="620"/>
      <c r="G17" s="566" t="s">
        <v>506</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0" t="s">
        <v>595</v>
      </c>
      <c r="H19" s="1200"/>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8133438-800d-4ce7-813f-6d63197bcdac}">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pageSetup orientation="portrait"/>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9d03d88-b97c-4e79-b980-b52a7d6cb57e}">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74"/>
  </cols>
  <sheetData>
    <row r="1" spans="1:1" ht="11.25">
      <c r="A1" s="192"/>
    </row>
  </sheetData>
  <sheetProtection/>
  <pageMargins left="0.7" right="0.7" top="0.75" bottom="0.75" header="0.3" footer="0.3"/>
  <pageSetup orientation="portrait" paperSize="9"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9a53448-f9f3-4f32-a45a-00806d569611}">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pageSetup orientation="portrai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c166da6-6c33-494c-83cf-e07ec6ccef4a}">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f3c5020-288f-46f1-9000-b779238e7d27}">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3ae2558-65a6-4f72-b95c-49f9a8c4d9f2}">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de67c07-d660-49bc-9217-899aa41ed62c}">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4d88812-8c78-45f9-a323-d0b602821cb3}">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bf423df-12c1-47df-9d80-1a9ecfbe2f20}">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e0f1292-04f0-46ee-bda0-87365ac819c4}">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86" hidden="1" customWidth="1"/>
    <col min="7" max="8" width="9.14285714285714" style="592" hidden="1" customWidth="1"/>
    <col min="9" max="9" width="3.71428571428571" style="532" customWidth="1"/>
    <col min="10" max="11" width="3.71428571428571" style="531" customWidth="1"/>
    <col min="12" max="12" width="12.7142857142857" style="524" customWidth="1"/>
    <col min="13" max="13" width="44.7142857142857" style="524" customWidth="1"/>
    <col min="14" max="14" width="1.71428571428571" style="524" hidden="1" customWidth="1"/>
    <col min="15" max="15" width="29.7142857142857" style="524" hidden="1" customWidth="1"/>
    <col min="16" max="17" width="23.7142857142857" style="524" hidden="1" customWidth="1"/>
    <col min="18" max="18" width="11.7142857142857" style="524" customWidth="1"/>
    <col min="19" max="19" width="3.71428571428571" style="524" customWidth="1"/>
    <col min="20" max="20" width="11.7142857142857" style="524" customWidth="1"/>
    <col min="21" max="21" width="8.57142857142857" style="524" hidden="1" customWidth="1"/>
    <col min="22" max="22" width="4.71428571428571" style="524" customWidth="1"/>
    <col min="23" max="23" width="115.714285714286" style="524" customWidth="1"/>
    <col min="24" max="25" width="10.5714285714286" style="586"/>
    <col min="26" max="26" width="11.1428571428571" style="586" customWidth="1"/>
    <col min="27" max="28" width="10.5714285714286" style="586"/>
    <col min="29" max="16384" width="10.5714285714286" style="524"/>
  </cols>
  <sheetData>
    <row r="1" spans="17:18" ht="14.25" hidden="1">
      <c r="Q1" s="584"/>
      <c r="R1" s="584"/>
    </row>
    <row r="2" spans="21:21" ht="14.25" hidden="1">
      <c r="U2" s="584"/>
    </row>
    <row r="3" ht="14.25" hidden="1"/>
    <row r="4" spans="10:21" ht="3" customHeight="1">
      <c r="J4" s="530"/>
      <c r="K4" s="530"/>
      <c r="L4" s="525"/>
      <c r="M4" s="525"/>
      <c r="N4" s="525"/>
      <c r="O4" s="533"/>
      <c r="P4" s="533"/>
      <c r="Q4" s="533"/>
      <c r="R4" s="533"/>
      <c r="S4" s="533"/>
      <c r="T4" s="533"/>
      <c r="U4" s="533"/>
    </row>
    <row r="5" spans="10:21" ht="22.5" customHeight="1">
      <c r="J5" s="530"/>
      <c r="K5" s="530"/>
      <c r="L5" s="1221" t="s">
        <v>633</v>
      </c>
      <c r="M5" s="1221"/>
      <c r="N5" s="1221"/>
      <c r="O5" s="1221"/>
      <c r="P5" s="1221"/>
      <c r="Q5" s="1221"/>
      <c r="R5" s="1221"/>
      <c r="S5" s="1221"/>
      <c r="T5" s="1221"/>
      <c r="U5" s="665"/>
    </row>
    <row r="6" spans="10:22"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503</v>
      </c>
      <c r="N7" s="667"/>
      <c r="O7" s="1227" t="str">
        <f>IF(NameOrPr_ch="",IF(NameOrPr="","",NameOrPr),NameOrPr_ch)</f>
        <v>Государственный комитет Республики Татарстан по тарифам</v>
      </c>
      <c r="P7" s="1227"/>
      <c r="Q7" s="1227"/>
      <c r="R7" s="1227"/>
      <c r="S7" s="1227"/>
      <c r="T7" s="1227"/>
      <c r="U7" s="583"/>
      <c r="V7" s="583"/>
      <c r="W7" s="520"/>
      <c r="X7" s="591"/>
      <c r="Y7" s="591"/>
      <c r="Z7" s="591"/>
      <c r="AA7" s="591"/>
      <c r="AB7" s="591"/>
    </row>
    <row r="8" spans="1:28" s="571" customFormat="1" ht="18.75">
      <c r="A8" s="591"/>
      <c r="B8" s="591"/>
      <c r="C8" s="591"/>
      <c r="D8" s="591"/>
      <c r="E8" s="591"/>
      <c r="F8" s="591"/>
      <c r="G8" s="591"/>
      <c r="H8" s="591"/>
      <c r="L8" s="500"/>
      <c r="M8" s="618" t="s">
        <v>598</v>
      </c>
      <c r="N8" s="667"/>
      <c r="O8" s="1227" t="str">
        <f>IF(datePr_ch="",IF(datePr="","",datePr),datePr_ch)</f>
        <v>19.12.2018</v>
      </c>
      <c r="P8" s="1227"/>
      <c r="Q8" s="1227"/>
      <c r="R8" s="1227"/>
      <c r="S8" s="1227"/>
      <c r="T8" s="1227"/>
      <c r="U8" s="583"/>
      <c r="V8" s="583"/>
      <c r="W8" s="520"/>
      <c r="X8" s="591"/>
      <c r="Y8" s="591"/>
      <c r="Z8" s="591"/>
      <c r="AA8" s="591"/>
      <c r="AB8" s="591"/>
    </row>
    <row r="9" spans="1:28" s="571" customFormat="1" ht="18.75">
      <c r="A9" s="591"/>
      <c r="B9" s="591"/>
      <c r="C9" s="591"/>
      <c r="D9" s="591"/>
      <c r="E9" s="591"/>
      <c r="F9" s="591"/>
      <c r="G9" s="591"/>
      <c r="H9" s="591"/>
      <c r="L9" s="553"/>
      <c r="M9" s="618" t="s">
        <v>597</v>
      </c>
      <c r="N9" s="667"/>
      <c r="O9" s="1227" t="str">
        <f>IF(numberPr_ch="",IF(numberPr="","",numberPr),numberPr_ch)</f>
        <v>5-103/тэ</v>
      </c>
      <c r="P9" s="1227"/>
      <c r="Q9" s="1227"/>
      <c r="R9" s="1227"/>
      <c r="S9" s="1227"/>
      <c r="T9" s="1227"/>
      <c r="U9" s="583"/>
      <c r="V9" s="583"/>
      <c r="W9" s="520"/>
      <c r="X9" s="591"/>
      <c r="Y9" s="591"/>
      <c r="Z9" s="591"/>
      <c r="AA9" s="591"/>
      <c r="AB9" s="591"/>
    </row>
    <row r="10" spans="1:28" s="571" customFormat="1" ht="18.75">
      <c r="A10" s="591"/>
      <c r="B10" s="591"/>
      <c r="C10" s="591"/>
      <c r="D10" s="591"/>
      <c r="E10" s="591"/>
      <c r="F10" s="591"/>
      <c r="G10" s="591"/>
      <c r="H10" s="591"/>
      <c r="L10" s="553"/>
      <c r="M10" s="618" t="s">
        <v>502</v>
      </c>
      <c r="N10" s="667"/>
      <c r="O10" s="1227" t="str">
        <f>IF(IstPub_ch="",IF(IstPub="","",IstPub),IstPub_ch)</f>
        <v>Официальный сайт правовой информации Министерства юстиции РТ:  http//pravo.tatarstan.ru</v>
      </c>
      <c r="P10" s="1227"/>
      <c r="Q10" s="1227"/>
      <c r="R10" s="1227"/>
      <c r="S10" s="1227"/>
      <c r="T10" s="1227"/>
      <c r="U10" s="583"/>
      <c r="V10" s="583"/>
      <c r="W10" s="520"/>
      <c r="X10" s="591"/>
      <c r="Y10" s="591"/>
      <c r="Z10" s="591"/>
      <c r="AA10" s="591"/>
      <c r="AB10" s="591"/>
    </row>
    <row r="11" spans="1:28"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row>
    <row r="12" spans="10:21" ht="14.25">
      <c r="J12" s="530"/>
      <c r="K12" s="530"/>
      <c r="L12" s="525"/>
      <c r="M12" s="525"/>
      <c r="N12" s="503"/>
      <c r="O12" s="1228"/>
      <c r="P12" s="1228"/>
      <c r="Q12" s="1228"/>
      <c r="R12" s="1228"/>
      <c r="S12" s="1228"/>
      <c r="T12" s="1228"/>
      <c r="U12" s="1228"/>
    </row>
    <row r="13" spans="10:23" ht="14.25">
      <c r="J13" s="530"/>
      <c r="K13" s="530"/>
      <c r="L13" s="1159" t="s">
        <v>454</v>
      </c>
      <c r="M13" s="1159"/>
      <c r="N13" s="1159"/>
      <c r="O13" s="1159"/>
      <c r="P13" s="1159"/>
      <c r="Q13" s="1159"/>
      <c r="R13" s="1159"/>
      <c r="S13" s="1159"/>
      <c r="T13" s="1159"/>
      <c r="U13" s="1159"/>
      <c r="V13" s="1159"/>
      <c r="W13" s="1159" t="s">
        <v>455</v>
      </c>
    </row>
    <row r="14" spans="10:23" ht="14.25" customHeight="1">
      <c r="J14" s="530"/>
      <c r="K14" s="530"/>
      <c r="L14" s="1234" t="s">
        <v>92</v>
      </c>
      <c r="M14" s="1234" t="s">
        <v>641</v>
      </c>
      <c r="N14" s="662"/>
      <c r="O14" s="1235" t="s">
        <v>643</v>
      </c>
      <c r="P14" s="1236"/>
      <c r="Q14" s="1236"/>
      <c r="R14" s="1236"/>
      <c r="S14" s="1236"/>
      <c r="T14" s="1237"/>
      <c r="U14" s="1218" t="s">
        <v>341</v>
      </c>
      <c r="V14" s="1231" t="s">
        <v>275</v>
      </c>
      <c r="W14" s="1159"/>
    </row>
    <row r="15" spans="10:23" ht="14.25" customHeight="1">
      <c r="J15" s="530"/>
      <c r="K15" s="530"/>
      <c r="L15" s="1234"/>
      <c r="M15" s="1234"/>
      <c r="N15" s="663"/>
      <c r="O15" s="1240" t="s">
        <v>607</v>
      </c>
      <c r="P15" s="1238" t="s">
        <v>271</v>
      </c>
      <c r="Q15" s="1239"/>
      <c r="R15" s="1215" t="s">
        <v>656</v>
      </c>
      <c r="S15" s="1216"/>
      <c r="T15" s="1217"/>
      <c r="U15" s="1219"/>
      <c r="V15" s="1232"/>
      <c r="W15" s="1159"/>
    </row>
    <row r="16" spans="10:23" ht="33.75" customHeight="1">
      <c r="J16" s="530"/>
      <c r="K16" s="530"/>
      <c r="L16" s="1234"/>
      <c r="M16" s="1234"/>
      <c r="N16" s="664"/>
      <c r="O16" s="1241"/>
      <c r="P16" s="536" t="s">
        <v>608</v>
      </c>
      <c r="Q16" s="536" t="s">
        <v>6</v>
      </c>
      <c r="R16" s="537" t="s">
        <v>274</v>
      </c>
      <c r="S16" s="1229" t="s">
        <v>273</v>
      </c>
      <c r="T16" s="1230"/>
      <c r="U16" s="1220"/>
      <c r="V16" s="1233"/>
      <c r="W16" s="1159"/>
    </row>
    <row r="17" spans="10:23" ht="14.25">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8" ht="22.5">
      <c r="A18" s="1207">
        <v>1</v>
      </c>
      <c r="B18" s="848"/>
      <c r="C18" s="848"/>
      <c r="D18" s="848"/>
      <c r="E18" s="849"/>
      <c r="F18" s="850"/>
      <c r="G18" s="850"/>
      <c r="H18" s="850"/>
      <c r="I18" s="851"/>
      <c r="J18" s="846"/>
      <c r="K18" s="853"/>
      <c r="L18" s="594">
        <f>mergeValue(A18)</f>
        <v>1</v>
      </c>
      <c r="M18" s="642" t="s">
        <v>20</v>
      </c>
      <c r="N18" s="647"/>
      <c r="O18" s="1208"/>
      <c r="P18" s="1208"/>
      <c r="Q18" s="1208"/>
      <c r="R18" s="1208"/>
      <c r="S18" s="1208"/>
      <c r="T18" s="1208"/>
      <c r="U18" s="1208"/>
      <c r="V18" s="1208"/>
      <c r="W18" s="631" t="s">
        <v>477</v>
      </c>
      <c r="Y18" s="590"/>
      <c r="Z18" s="590" t="str">
        <f t="shared" si="0" ref="Z18:Z31">IF(M18="","",M18)</f>
        <v>Наименование тарифа</v>
      </c>
      <c r="AA18" s="590"/>
      <c r="AB18" s="590"/>
    </row>
    <row r="19" spans="1:28" ht="22.5">
      <c r="A19" s="1207"/>
      <c r="B19" s="1207">
        <v>1</v>
      </c>
      <c r="C19" s="848"/>
      <c r="D19" s="848"/>
      <c r="E19" s="850"/>
      <c r="F19" s="850"/>
      <c r="G19" s="850"/>
      <c r="H19" s="850"/>
      <c r="I19" s="845"/>
      <c r="J19" s="844"/>
      <c r="K19" s="847"/>
      <c r="L19" s="594" t="str">
        <f>mergeValue(A19)&amp;"."&amp;mergeValue(B19)</f>
        <v>1.1</v>
      </c>
      <c r="M19" s="547" t="s">
        <v>16</v>
      </c>
      <c r="N19" s="647"/>
      <c r="O19" s="1208"/>
      <c r="P19" s="1208"/>
      <c r="Q19" s="1208"/>
      <c r="R19" s="1208"/>
      <c r="S19" s="1208"/>
      <c r="T19" s="1208"/>
      <c r="U19" s="1208"/>
      <c r="V19" s="1208"/>
      <c r="W19" s="631" t="s">
        <v>478</v>
      </c>
      <c r="Y19" s="590"/>
      <c r="Z19" s="590" t="str">
        <f t="shared" si="0"/>
        <v>Территория действия тарифа</v>
      </c>
      <c r="AA19" s="590"/>
      <c r="AB19" s="590"/>
    </row>
    <row r="20" spans="1:28" ht="22.5">
      <c r="A20" s="1207"/>
      <c r="B20" s="1207"/>
      <c r="C20" s="1207">
        <v>1</v>
      </c>
      <c r="D20" s="848"/>
      <c r="E20" s="850"/>
      <c r="F20" s="850"/>
      <c r="G20" s="850"/>
      <c r="H20" s="850"/>
      <c r="I20" s="852"/>
      <c r="J20" s="844"/>
      <c r="K20" s="847"/>
      <c r="L20" s="594" t="str">
        <f>mergeValue(A20)&amp;"."&amp;mergeValue(B20)&amp;"."&amp;mergeValue(C20)</f>
        <v>1.1.1</v>
      </c>
      <c r="M20" s="548" t="s">
        <v>7</v>
      </c>
      <c r="N20" s="647"/>
      <c r="O20" s="1208"/>
      <c r="P20" s="1208"/>
      <c r="Q20" s="1208"/>
      <c r="R20" s="1208"/>
      <c r="S20" s="1208"/>
      <c r="T20" s="1208"/>
      <c r="U20" s="1208"/>
      <c r="V20" s="1208"/>
      <c r="W20" s="631" t="s">
        <v>635</v>
      </c>
      <c r="Y20" s="590"/>
      <c r="Z20" s="590" t="str">
        <f t="shared" si="0"/>
        <v xml:space="preserve">Наименование системы теплоснабжения </v>
      </c>
      <c r="AA20" s="590"/>
      <c r="AB20" s="590"/>
    </row>
    <row r="21" spans="1:28" ht="22.5">
      <c r="A21" s="1207"/>
      <c r="B21" s="1207"/>
      <c r="C21" s="1207"/>
      <c r="D21" s="1207">
        <v>1</v>
      </c>
      <c r="E21" s="850"/>
      <c r="F21" s="850"/>
      <c r="G21" s="850"/>
      <c r="H21" s="850"/>
      <c r="I21" s="852"/>
      <c r="J21" s="844"/>
      <c r="K21" s="847"/>
      <c r="L21" s="594" t="str">
        <f>mergeValue(A21)&amp;"."&amp;mergeValue(B21)&amp;"."&amp;mergeValue(C21)&amp;"."&amp;mergeValue(D21)</f>
        <v>1.1.1.1</v>
      </c>
      <c r="M21" s="549" t="s">
        <v>22</v>
      </c>
      <c r="N21" s="647"/>
      <c r="O21" s="1208"/>
      <c r="P21" s="1208"/>
      <c r="Q21" s="1208"/>
      <c r="R21" s="1208"/>
      <c r="S21" s="1208"/>
      <c r="T21" s="1208"/>
      <c r="U21" s="1208"/>
      <c r="V21" s="1208"/>
      <c r="W21" s="631" t="s">
        <v>636</v>
      </c>
      <c r="Y21" s="590"/>
      <c r="Z21" s="590" t="str">
        <f t="shared" si="0"/>
        <v xml:space="preserve">Источник тепловой энергии  </v>
      </c>
      <c r="AA21" s="590"/>
      <c r="AB21" s="590"/>
    </row>
    <row r="22" spans="1:28" ht="101.25">
      <c r="A22" s="1207"/>
      <c r="B22" s="1207"/>
      <c r="C22" s="1207"/>
      <c r="D22" s="1207"/>
      <c r="E22" s="1207">
        <v>1</v>
      </c>
      <c r="F22" s="850"/>
      <c r="G22" s="850"/>
      <c r="H22" s="848">
        <v>1</v>
      </c>
      <c r="I22" s="1207">
        <v>1</v>
      </c>
      <c r="J22" s="850"/>
      <c r="K22" s="855"/>
      <c r="L22" s="594" t="str">
        <f>mergeValue(A22)&amp;"."&amp;mergeValue(B22)&amp;"."&amp;mergeValue(C22)&amp;"."&amp;mergeValue(D22)&amp;"."&amp;mergeValue(E22)</f>
        <v>1.1.1.1.1</v>
      </c>
      <c r="M22" s="555" t="s">
        <v>9</v>
      </c>
      <c r="N22" s="647"/>
      <c r="O22" s="1209"/>
      <c r="P22" s="1209"/>
      <c r="Q22" s="1209"/>
      <c r="R22" s="1209"/>
      <c r="S22" s="1209"/>
      <c r="T22" s="1209"/>
      <c r="U22" s="1209"/>
      <c r="V22" s="1209"/>
      <c r="W22" s="631" t="s">
        <v>640</v>
      </c>
      <c r="Y22" s="590"/>
      <c r="Z22" s="590" t="str">
        <f t="shared" si="0"/>
        <v>Схема подключения теплопотребляющей установки к коллектору источника тепловой энергии</v>
      </c>
      <c r="AA22" s="590"/>
      <c r="AB22" s="590"/>
    </row>
    <row r="23" spans="1:28" ht="90">
      <c r="A23" s="1207"/>
      <c r="B23" s="1207"/>
      <c r="C23" s="1207"/>
      <c r="D23" s="1207"/>
      <c r="E23" s="1207"/>
      <c r="F23" s="1207">
        <v>1</v>
      </c>
      <c r="G23" s="848"/>
      <c r="H23" s="848"/>
      <c r="I23" s="1207"/>
      <c r="J23" s="1207">
        <v>1</v>
      </c>
      <c r="K23" s="856"/>
      <c r="L23" s="594" t="str">
        <f>mergeValue(A23)&amp;"."&amp;mergeValue(B23)&amp;"."&amp;mergeValue(C23)&amp;"."&amp;mergeValue(D23)&amp;"."&amp;mergeValue(E23)&amp;"."&amp;mergeValue(F23)</f>
        <v>1.1.1.1.1.1</v>
      </c>
      <c r="M23" s="556" t="s">
        <v>10</v>
      </c>
      <c r="N23" s="647"/>
      <c r="O23" s="1210"/>
      <c r="P23" s="1211"/>
      <c r="Q23" s="1211"/>
      <c r="R23" s="1211"/>
      <c r="S23" s="1211"/>
      <c r="T23" s="1211"/>
      <c r="U23" s="1211"/>
      <c r="V23" s="1212"/>
      <c r="W23" s="631" t="s">
        <v>638</v>
      </c>
      <c r="Y23" s="590"/>
      <c r="Z23" s="590" t="str">
        <f t="shared" si="0"/>
        <v>Группа потребителей</v>
      </c>
      <c r="AA23" s="590"/>
      <c r="AB23" s="590"/>
    </row>
    <row r="24" spans="1:28" ht="189" customHeight="1">
      <c r="A24" s="1207"/>
      <c r="B24" s="1207"/>
      <c r="C24" s="1207"/>
      <c r="D24" s="1207"/>
      <c r="E24" s="1207"/>
      <c r="F24" s="1207"/>
      <c r="G24" s="848">
        <v>1</v>
      </c>
      <c r="H24" s="848"/>
      <c r="I24" s="1207"/>
      <c r="J24" s="1207"/>
      <c r="K24" s="856">
        <v>1</v>
      </c>
      <c r="L24" s="594" t="str">
        <f>mergeValue(A24)&amp;"."&amp;mergeValue(B24)&amp;"."&amp;mergeValue(C24)&amp;"."&amp;mergeValue(D24)&amp;"."&amp;mergeValue(E24)&amp;"."&amp;mergeValue(F24)&amp;"."&amp;mergeValue(G24)</f>
        <v>1.1.1.1.1.1.1</v>
      </c>
      <c r="M24" s="1070"/>
      <c r="N24" s="647"/>
      <c r="O24" s="563"/>
      <c r="P24" s="563"/>
      <c r="Q24" s="1095"/>
      <c r="R24" s="1213"/>
      <c r="S24" s="1214" t="s">
        <v>84</v>
      </c>
      <c r="T24" s="1213"/>
      <c r="U24" s="1214" t="s">
        <v>85</v>
      </c>
      <c r="V24" s="563"/>
      <c r="W24" s="1224" t="s">
        <v>657</v>
      </c>
      <c r="X24" s="586" t="str">
        <f>strCheckDate(O25:V25)</f>
        <v/>
      </c>
      <c r="Y24" s="590"/>
      <c r="Z24" s="590" t="str">
        <f t="shared" si="0"/>
        <v/>
      </c>
      <c r="AA24" s="590"/>
      <c r="AB24" s="590"/>
    </row>
    <row r="25" spans="1:28" ht="11.25" customHeight="1" hidden="1">
      <c r="A25" s="1207"/>
      <c r="B25" s="1207"/>
      <c r="C25" s="1207"/>
      <c r="D25" s="1207"/>
      <c r="E25" s="1207"/>
      <c r="F25" s="1207"/>
      <c r="G25" s="848"/>
      <c r="H25" s="848"/>
      <c r="I25" s="1207"/>
      <c r="J25" s="1207"/>
      <c r="K25" s="856"/>
      <c r="L25" s="601"/>
      <c r="M25" s="647"/>
      <c r="N25" s="647"/>
      <c r="O25" s="563"/>
      <c r="P25" s="563"/>
      <c r="Q25" s="585" t="str">
        <f>R24&amp;"-"&amp;T24</f>
        <v>-</v>
      </c>
      <c r="R25" s="1213"/>
      <c r="S25" s="1214"/>
      <c r="T25" s="1213"/>
      <c r="U25" s="1214"/>
      <c r="V25" s="563"/>
      <c r="W25" s="1225"/>
      <c r="Y25" s="590"/>
      <c r="Z25" s="590" t="str">
        <f t="shared" si="0"/>
        <v/>
      </c>
      <c r="AA25" s="590"/>
      <c r="AB25" s="590"/>
    </row>
    <row r="26" spans="1:28" ht="15" customHeight="1">
      <c r="A26" s="1207"/>
      <c r="B26" s="1207"/>
      <c r="C26" s="1207"/>
      <c r="D26" s="1207"/>
      <c r="E26" s="1207"/>
      <c r="F26" s="1207"/>
      <c r="G26" s="850"/>
      <c r="H26" s="848"/>
      <c r="I26" s="1207"/>
      <c r="J26" s="1207"/>
      <c r="K26" s="855"/>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row>
    <row r="27" spans="1:28" ht="15" customHeight="1">
      <c r="A27" s="1207"/>
      <c r="B27" s="1207"/>
      <c r="C27" s="1207"/>
      <c r="D27" s="1207"/>
      <c r="E27" s="1207"/>
      <c r="F27" s="850"/>
      <c r="G27" s="850"/>
      <c r="H27" s="848"/>
      <c r="I27" s="1207"/>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7"/>
      <c r="B28" s="1207"/>
      <c r="C28" s="1207"/>
      <c r="D28" s="1207"/>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7"/>
      <c r="B29" s="1207"/>
      <c r="C29" s="1207"/>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7"/>
      <c r="B30" s="1207"/>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7"/>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23" ht="89.25" customHeight="1">
      <c r="L34" s="1">
        <v>1</v>
      </c>
      <c r="M34" s="1200" t="s">
        <v>634</v>
      </c>
      <c r="N34" s="1200"/>
      <c r="O34" s="1200"/>
      <c r="P34" s="1200"/>
      <c r="Q34" s="1200"/>
      <c r="R34" s="1200"/>
      <c r="S34" s="1200"/>
      <c r="T34" s="1200"/>
      <c r="U34" s="1200"/>
      <c r="V34" s="1200"/>
      <c r="W34" s="1200"/>
    </row>
  </sheetData>
  <sheetProtection password="FA9C" sheet="1" objects="1" scenarios="1" formatColumns="0" formatRows="0"/>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983063:V983063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R131096 R196632 R262168 R327704 R393240 R458776 R524312 R589848 R655384 R720920 R786456 R851992 R917528 R983064 T65560 T131096 T196632 T262168 T327704 T393240 T458776 T524312 T589848 T655384 T720920 T786456 T851992 T917528 T983064 T24"/>
    <dataValidation allowBlank="1" showInputMessage="1" showErrorMessage="1" prompt="Для выбора выполните двойной щелчок левой клавиши мыши по соответствующей ячейке." sqref="S24 S65560 S131096 S196632 S262168 S327704 S393240 S458776 S524312 S589848 S655384 S720920 S786456 S851992 S917528 S983064 U589848 U655384 U720920 U786456 U851992 U917528 U983064 U65560 U131096 U458776 U196632 U262168 U327704 U393240 U24 U524312"/>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3d477d0-6c52-4551-b6d0-454ca6651663}">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49</v>
      </c>
    </row>
    <row r="2" spans="6:9" ht="22.5">
      <c r="F2" s="1201" t="s">
        <v>492</v>
      </c>
      <c r="G2" s="1202"/>
      <c r="H2" s="1203"/>
      <c r="I2" s="436"/>
    </row>
    <row r="3"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26.12.2018</v>
      </c>
      <c r="I7" s="196" t="s">
        <v>494</v>
      </c>
      <c r="J7" s="334"/>
      <c r="K7" s="214"/>
      <c r="L7" s="214"/>
      <c r="M7" s="214"/>
      <c r="N7" s="214"/>
      <c r="O7" s="214"/>
      <c r="P7" s="214"/>
      <c r="Q7" s="214"/>
      <c r="R7" s="214"/>
      <c r="S7" s="214"/>
      <c r="T7" s="214"/>
    </row>
    <row r="8" spans="1:20" s="190" customFormat="1" ht="45">
      <c r="A8" s="1205">
        <v>1</v>
      </c>
      <c r="B8" s="214"/>
      <c r="C8" s="214"/>
      <c r="D8" s="214"/>
      <c r="F8" s="335" t="str">
        <f>"2."&amp;mergeValue(A8)</f>
        <v>2.1</v>
      </c>
      <c r="G8" s="417" t="s">
        <v>495</v>
      </c>
      <c r="H8" s="317"/>
      <c r="I8" s="196" t="s">
        <v>592</v>
      </c>
      <c r="J8" s="334"/>
      <c r="K8" s="214"/>
      <c r="L8" s="214"/>
      <c r="M8" s="214"/>
      <c r="N8" s="214"/>
      <c r="O8" s="214"/>
      <c r="P8" s="214"/>
      <c r="Q8" s="214"/>
      <c r="R8" s="214"/>
      <c r="S8" s="214"/>
      <c r="T8" s="214"/>
    </row>
    <row r="9" spans="1:20" s="190" customFormat="1" ht="22.5">
      <c r="A9" s="1205"/>
      <c r="B9" s="214"/>
      <c r="C9" s="214"/>
      <c r="D9" s="214"/>
      <c r="F9" s="335" t="str">
        <f>"3."&amp;mergeValue(A9)</f>
        <v>3.1</v>
      </c>
      <c r="G9" s="417" t="s">
        <v>496</v>
      </c>
      <c r="H9" s="317"/>
      <c r="I9" s="196" t="s">
        <v>590</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05"/>
      <c r="B12" s="1205"/>
      <c r="C12" s="1205">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"4."&amp;mergeValue(A13)&amp;"."&amp;mergeValue(B13)&amp;"."&amp;mergeValue(C13)&amp;"."&amp;mergeValue(D13)</f>
        <v>4.1.1.1.1</v>
      </c>
      <c r="G13" s="420" t="s">
        <v>499</v>
      </c>
      <c r="H13" s="317"/>
      <c r="I13" s="1206" t="s">
        <v>593</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595</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14.0300</AppVersion>
  <DocSecurity>0</DocSecurity>
  <ScaleCrop>false</ScaleCrop>
  <HeadingPairs>
    <vt:vector size="2" baseType="variant">
      <vt:variant>
        <vt:lpstr>Worksheets</vt:lpstr>
      </vt:variant>
      <vt:variant>
        <vt:i4>78</vt:i4>
      </vt:variant>
    </vt:vector>
  </HeadingPairs>
  <TitlesOfParts>
    <vt:vector size="78"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4.2.1 | Т-ТЭ | &gt;=25МВт</vt:lpstr>
      <vt:lpstr>Форма 1.0.1 | Т-ТЭ | ТСО</vt:lpstr>
      <vt:lpstr>Форма 4.2.1 | Т-ТЭ | ТСО</vt:lpstr>
      <vt:lpstr>Форма 1.0.1 | Т-ТЭ | потр</vt:lpstr>
      <vt:lpstr>Форма 4.2.1 | Т-ТЭ | потр</vt:lpstr>
      <vt:lpstr>Форма 1.0.1 | Т-ТЭ | предел</vt:lpstr>
      <vt:lpstr>Форма 4.2.1 | Т-ТЭ | предел</vt:lpstr>
      <vt:lpstr>Форма 1.0.1 | Т-ТЭ | индикат</vt:lpstr>
      <vt:lpstr>Форма 4.2.1 | Т-ТЭ | индикат</vt:lpstr>
      <vt:lpstr>Форма 1.0.1 | Резерв мощности</vt:lpstr>
      <vt:lpstr>Форма 4.2.1 | Резерв мощности</vt:lpstr>
      <vt:lpstr>Форма 1.0.1 | Т-ТН</vt:lpstr>
      <vt:lpstr>Форма 4.2.2 | Т-ТН</vt:lpstr>
      <vt:lpstr>Форма 1.0.1 | Т-передача ТЭ</vt:lpstr>
      <vt:lpstr>Форма 4.2.2 | Т-передача ТЭ</vt:lpstr>
      <vt:lpstr>Форма 1.0.1 | Т-передача ТН</vt:lpstr>
      <vt:lpstr>Форма 4.2.2 | Т-передача ТН</vt:lpstr>
      <vt:lpstr>Форма 1.0.1 | Т-гор.вода</vt:lpstr>
      <vt:lpstr>Форма 4.2.3 | Т-гор.вода</vt:lpstr>
      <vt:lpstr>Форма 1.0.1 | Т-подкл</vt:lpstr>
      <vt:lpstr>Форма 4.2.4 | Т-подкл</vt:lpstr>
      <vt:lpstr>Форма 1.0.1 | Т-подкл(инд)</vt:lpstr>
      <vt:lpstr>Форма 4.2.5 | Т-подкл(инд)</vt:lpstr>
      <vt:lpstr>Форма 1.0.1 | Форма 4.7</vt:lpstr>
      <vt:lpstr>Форма 4.7</vt:lpstr>
      <vt:lpstr>Форма 4.8</vt:lpstr>
      <vt:lpstr>Форма 1.0.2</vt:lpstr>
      <vt:lpstr>Сведения об изменении</vt:lpstr>
      <vt:lpstr>Форма 1.0.1 | Форма 4.8</vt:lpstr>
      <vt:lpstr>Комментарии</vt:lpstr>
      <vt:lpstr>Проверка</vt:lpstr>
      <vt:lpstr>et_union_hor</vt:lpstr>
      <vt:lpstr>TEHSHEET</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keywords/>
  <dc:description/>
  <cp:lastModifiedBy>Борисова Анна Ивановна</cp:lastModifiedBy>
  <cp:lastPrinted>2013-08-29T08:11:20Z</cp:lastPrinted>
  <dcterms:created xsi:type="dcterms:W3CDTF">2004-05-21T07:18:45Z</dcterms:created>
  <dcterms:modified xsi:type="dcterms:W3CDTF">2018-12-28T06:19:51Z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