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defaultThemeVersion="0"/>
  <bookViews>
    <workbookView xWindow="13980" yWindow="45" windowWidth="14715" windowHeight="12615" tabRatio="867" firstSheet="1" activeTab="9"/>
  </bookViews>
  <sheets>
    <sheet name="modList00" sheetId="623"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4"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2" sheetId="504" state="veryHidden" r:id="rId65"/>
    <sheet name="modList03" sheetId="549" state="veryHidden" r:id="rId66"/>
    <sheet name="REESTR_MO_FILTER" sheetId="621" state="veryHidden" r:id="rId67"/>
    <sheet name="REESTR_MO" sheetId="518" state="veryHidden" r:id="rId68"/>
    <sheet name="modInfo" sheetId="513" state="veryHidden" r:id="rId69"/>
    <sheet name="modList05" sheetId="619" state="veryHidden" r:id="rId70"/>
    <sheet name="modList06" sheetId="553" state="veryHidden" r:id="rId71"/>
    <sheet name="modList07" sheetId="569" state="veryHidden" r:id="rId72"/>
    <sheet name="modList11" sheetId="539" state="veryHidden" r:id="rId73"/>
    <sheet name="modList12" sheetId="611" state="veryHidden" r:id="rId74"/>
    <sheet name="modfrmDateChoose" sheetId="517" state="veryHidden" r:id="rId75"/>
    <sheet name="modComm" sheetId="514" state="veryHidden" r:id="rId76"/>
    <sheet name="modThisWorkbook" sheetId="511" state="veryHidden" r:id="rId77"/>
    <sheet name="modfrmReestrMR" sheetId="519" state="veryHidden" r:id="rId78"/>
    <sheet name="modfrmCheckUpdates" sheetId="512" state="veryHidden" r:id="rId79"/>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ТСО'!$M$18:$CH$28</definedName>
    <definedName name="checkCell_List06_2_double_date">'Форма 4.2.1 | Т-ТЭ | ТСО'!$CI$18:$CI$28</definedName>
    <definedName name="checkCell_List06_2_unique_t">'Форма 4.2.1 | Т-ТЭ | ТСО'!$M$18:$M$28</definedName>
    <definedName name="checkCell_List06_2_unique_t1">'Форма 4.2.1 | Т-ТЭ | ТСО'!$CJ$18:$CJ$28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et_union_hor!$O$49:$CG$54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et_union_hor!$CG$49:$CG$62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ТСО'!$CG$18:$CG$28</definedName>
    <definedName name="List06_2_note">'Форма 4.2.1 | Т-ТЭ | ТСО'!$CH$18:$CH$28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ТСО'!$CG$13:$CG$28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B3" i="525" l="1"/>
</calcChain>
</file>

<file path=xl/sharedStrings.xml><?xml version="1.0" encoding="utf-8"?>
<sst xmlns="http://schemas.openxmlformats.org/spreadsheetml/2006/main" count="6630" uniqueCount="3377">
  <si>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</si>
  <si>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</si>
  <si>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</si>
  <si>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</si>
  <si>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</si>
  <si>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</si>
  <si>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</si>
  <si>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</si>
  <si>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</si>
  <si>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</si>
  <si>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</si>
  <si>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</si>
  <si>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</si>
  <si>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</si>
  <si>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</si>
  <si>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</si>
  <si>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</si>
  <si>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</si>
  <si>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</si>
  <si>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</si>
  <si>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</si>
  <si>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</si>
  <si>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</si>
  <si>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</si>
  <si>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</si>
  <si>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</si>
  <si>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</si>
  <si>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</si>
  <si>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</si>
  <si>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</si>
  <si>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</si>
  <si>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</si>
  <si>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</si>
  <si>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</si>
  <si>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</si>
  <si>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</si>
  <si>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</si>
  <si>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</si>
  <si>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</si>
  <si>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</si>
  <si>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</si>
  <si>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</si>
  <si>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</si>
  <si>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</si>
  <si>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</si>
  <si>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</si>
  <si>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</si>
  <si>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</si>
  <si>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</si>
  <si>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</si>
  <si>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</si>
  <si>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</si>
  <si>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</si>
  <si>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</si>
  <si>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</si>
  <si>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</si>
  <si>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</si>
  <si>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</si>
  <si>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</si>
  <si>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</si>
  <si>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</si>
  <si>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</si>
  <si>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</si>
  <si>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</si>
  <si>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</si>
  <si>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</si>
  <si>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</si>
  <si>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</si>
  <si>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</si>
  <si>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</si>
  <si>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</si>
  <si>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</si>
  <si>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</si>
  <si>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</si>
  <si>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</si>
  <si>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</si>
  <si>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</si>
  <si>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</si>
  <si>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</si>
  <si>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</si>
  <si>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</si>
  <si>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</si>
  <si>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</si>
  <si>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</si>
  <si>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</si>
  <si>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</si>
  <si>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</si>
  <si>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</si>
  <si>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</si>
  <si>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</si>
  <si>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</si>
  <si>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</si>
  <si>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</si>
  <si>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</si>
  <si>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</si>
  <si>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</si>
  <si>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</si>
  <si>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</si>
  <si>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</si>
  <si>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</si>
  <si>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</si>
  <si>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</si>
  <si>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</si>
  <si>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</si>
  <si>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</si>
  <si>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</si>
  <si>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</si>
  <si>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</si>
  <si>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</si>
  <si>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</si>
  <si>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</si>
  <si>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</si>
  <si>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</si>
  <si>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</si>
  <si>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</si>
  <si>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</si>
  <si>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</si>
  <si>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</si>
  <si>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</si>
  <si>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</si>
  <si>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</si>
  <si>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</si>
  <si>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</si>
  <si>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</si>
  <si>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</si>
  <si>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</si>
  <si>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</si>
  <si>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</si>
  <si>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</si>
  <si>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</si>
  <si>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</si>
  <si>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</si>
  <si>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</si>
  <si>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</si>
  <si>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</si>
  <si>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</si>
  <si>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</si>
  <si>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</si>
  <si>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</si>
  <si>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</si>
  <si>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</si>
  <si>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</si>
  <si>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</si>
  <si>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</si>
  <si>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</si>
  <si>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</si>
  <si>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</si>
  <si>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</si>
  <si>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</si>
  <si>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</si>
  <si>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</si>
  <si>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</si>
  <si>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</si>
  <si>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</si>
  <si>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</si>
  <si>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</si>
  <si>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</si>
  <si>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</si>
  <si>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</si>
  <si>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</si>
  <si>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</si>
  <si>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</si>
  <si>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</si>
  <si>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</si>
  <si>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</si>
  <si>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</si>
  <si>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</si>
  <si>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</si>
  <si>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</si>
  <si>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</si>
  <si>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</si>
  <si>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</si>
  <si>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</si>
  <si>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</si>
  <si>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</si>
  <si>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</si>
  <si>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</si>
  <si>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</si>
  <si>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</si>
  <si>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</si>
  <si>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</si>
  <si>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</si>
  <si>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</si>
  <si>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</si>
  <si>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</si>
  <si>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</si>
  <si>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</si>
  <si>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</si>
  <si>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</si>
  <si>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</si>
  <si>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</si>
  <si>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</si>
  <si>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</si>
  <si>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</si>
  <si>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</si>
  <si>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</si>
  <si>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</si>
  <si>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</si>
  <si>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</si>
  <si>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</si>
  <si>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</si>
  <si>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</si>
  <si>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</si>
  <si>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</si>
  <si>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</si>
  <si>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</si>
  <si>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</si>
  <si>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</si>
  <si>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</si>
  <si>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</si>
  <si>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</si>
  <si>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</si>
  <si>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</si>
  <si>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</si>
  <si>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</si>
  <si>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</si>
  <si>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</si>
  <si>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</si>
  <si>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</si>
  <si>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</si>
  <si>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</si>
  <si>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</si>
  <si>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</si>
  <si>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</si>
  <si>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</si>
  <si>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</si>
  <si>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</si>
  <si>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</si>
  <si>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</si>
  <si>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</si>
  <si>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</si>
  <si>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</si>
  <si>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</si>
  <si>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</si>
  <si>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</si>
  <si>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</si>
  <si>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</si>
  <si>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</si>
  <si>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</si>
  <si>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</si>
  <si>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</si>
  <si>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</si>
  <si>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</si>
  <si>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</si>
  <si>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</si>
  <si>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</si>
  <si>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</si>
  <si>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</si>
  <si>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</si>
  <si>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</si>
  <si>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</si>
  <si>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</si>
  <si>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</si>
  <si>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</si>
  <si>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</si>
  <si>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</si>
  <si>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</si>
  <si>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</si>
  <si>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</si>
  <si>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</si>
  <si>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</si>
  <si>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</si>
  <si>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</si>
  <si>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</si>
  <si>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</si>
  <si>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</si>
  <si>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</si>
  <si>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</si>
  <si>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</si>
  <si>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</si>
  <si>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</si>
  <si>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</si>
  <si>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</si>
  <si>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</si>
  <si>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</si>
  <si>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</si>
  <si>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</si>
  <si>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</si>
  <si>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</si>
  <si>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</si>
  <si>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</si>
  <si>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</si>
  <si>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</si>
  <si>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</si>
  <si>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</si>
  <si>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</si>
  <si>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</si>
  <si>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</si>
  <si>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</si>
  <si>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</si>
  <si>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</si>
  <si>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</si>
  <si>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</si>
  <si>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</si>
  <si>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</si>
  <si>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</si>
  <si>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</si>
  <si>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</si>
  <si>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</si>
  <si>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</si>
  <si>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</si>
  <si>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</si>
  <si>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</si>
  <si>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</si>
  <si>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</si>
  <si>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</si>
  <si>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</si>
  <si>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</si>
  <si>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</si>
  <si>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</si>
  <si>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</si>
  <si>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</si>
  <si>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</si>
  <si>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</si>
  <si>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</si>
  <si>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</si>
  <si>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</si>
  <si>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</si>
  <si>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</si>
  <si>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</si>
  <si>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</si>
  <si>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</si>
  <si>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</si>
  <si>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</si>
  <si>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</si>
  <si>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</si>
  <si>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</si>
  <si>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</si>
  <si>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</si>
  <si>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</si>
  <si>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</si>
  <si>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</si>
  <si>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</si>
  <si>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</si>
  <si>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</si>
  <si>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</si>
  <si>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</si>
  <si>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</si>
  <si>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</si>
  <si>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</si>
  <si>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</si>
  <si>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</si>
  <si>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</si>
  <si>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</si>
  <si>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</si>
  <si>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</si>
  <si>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</si>
  <si>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</si>
  <si>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</si>
  <si>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</si>
  <si>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</si>
  <si>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</si>
  <si>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</si>
  <si>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</si>
  <si>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</si>
  <si>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</si>
  <si>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</si>
  <si>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</si>
  <si>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</si>
  <si>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</si>
  <si>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</si>
  <si>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</si>
  <si>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</si>
  <si>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</si>
  <si>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</si>
  <si>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</si>
  <si>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</si>
  <si>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</si>
  <si>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</si>
  <si>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</si>
  <si>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</si>
  <si>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</si>
  <si>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</si>
  <si>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</si>
  <si>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</si>
  <si>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</si>
  <si>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</si>
  <si>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</si>
  <si>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</si>
  <si>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</si>
  <si>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</si>
  <si>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</si>
  <si>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</si>
  <si>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</si>
  <si>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</si>
  <si>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</si>
  <si>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</si>
  <si>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</si>
  <si>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</si>
  <si>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</si>
  <si>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</si>
  <si>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</si>
  <si>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</si>
  <si>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</si>
  <si>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</si>
  <si>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</si>
  <si>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</si>
  <si>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</si>
  <si>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</si>
  <si>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</si>
  <si>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</si>
  <si>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</si>
  <si>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</si>
  <si>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</si>
  <si>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</si>
  <si>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</si>
  <si>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</si>
  <si>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</si>
  <si>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</si>
  <si>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</si>
  <si>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</si>
  <si>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</si>
  <si>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</si>
  <si>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</si>
  <si>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</si>
  <si>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</si>
  <si>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</si>
  <si>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</si>
  <si>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</si>
  <si>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</si>
  <si>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</si>
  <si>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</si>
  <si>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</si>
  <si>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</si>
  <si>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</si>
  <si>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</si>
  <si>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</si>
  <si>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</si>
  <si>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</si>
  <si>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</si>
  <si>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</si>
  <si>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</si>
  <si>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</si>
  <si>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</si>
  <si>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</si>
  <si>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</si>
  <si>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</si>
  <si>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</si>
  <si>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</si>
  <si>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</si>
  <si>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</si>
  <si>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</si>
  <si>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</si>
  <si>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</si>
  <si>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</si>
  <si>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</si>
  <si>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</si>
  <si>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</si>
  <si>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</si>
  <si>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</si>
  <si>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</si>
  <si>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</si>
  <si>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</si>
  <si>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</si>
  <si>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</si>
  <si>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</si>
  <si>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</si>
  <si>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</si>
  <si>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</si>
  <si>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</si>
  <si>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</si>
  <si>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</si>
  <si>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</si>
  <si>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</si>
  <si>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</si>
  <si>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</si>
  <si>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</si>
  <si>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</si>
  <si>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</si>
  <si>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</si>
  <si>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</si>
  <si>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</si>
  <si>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</si>
  <si>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</si>
  <si>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</si>
  <si>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</si>
  <si>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</si>
  <si>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</si>
  <si>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</si>
  <si>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</si>
  <si>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</si>
  <si>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</si>
  <si>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</si>
  <si>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</si>
  <si>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</si>
  <si>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</si>
  <si>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</si>
  <si>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</si>
  <si>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</si>
  <si>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</si>
  <si>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</si>
  <si>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</si>
  <si>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</si>
  <si>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</si>
  <si>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</si>
  <si>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</si>
  <si>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</si>
  <si>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</si>
  <si>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</si>
  <si>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</si>
  <si>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</si>
  <si>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</si>
  <si>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</si>
  <si>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</si>
  <si>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</si>
  <si>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</si>
  <si>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</si>
  <si>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</si>
  <si>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</si>
  <si>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</si>
  <si>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</si>
  <si>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</si>
  <si>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</si>
  <si>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</si>
  <si>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</si>
  <si>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</si>
  <si>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</si>
  <si>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</si>
  <si>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</si>
  <si>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</si>
  <si>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</si>
  <si>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</si>
  <si>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</si>
  <si>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</si>
  <si>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</si>
  <si>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</si>
  <si>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</si>
  <si>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</si>
  <si>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</si>
  <si>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</si>
  <si>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</si>
  <si>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</si>
  <si>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</si>
  <si>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</si>
  <si>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</si>
  <si>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</si>
  <si>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</si>
  <si>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</si>
  <si>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</si>
  <si>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</si>
  <si>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</si>
  <si>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</si>
  <si>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</si>
  <si>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</si>
  <si>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</si>
  <si>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</si>
  <si>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</si>
  <si>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</si>
  <si>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</si>
  <si>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</si>
  <si>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</si>
  <si>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</si>
  <si>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</si>
  <si>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</si>
  <si>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</si>
  <si>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</si>
  <si>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</si>
  <si>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</si>
  <si>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</si>
  <si>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</si>
  <si>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</si>
  <si>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</si>
  <si>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</si>
  <si>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</si>
  <si>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</si>
  <si>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</si>
  <si>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</si>
  <si>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</si>
  <si>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</si>
  <si>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</si>
  <si>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</si>
  <si>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</si>
  <si>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</si>
  <si>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</si>
  <si>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</si>
  <si>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</si>
  <si>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</si>
  <si>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</si>
  <si>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</si>
  <si>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</si>
  <si>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</si>
  <si>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</si>
  <si>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</si>
  <si>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</si>
  <si>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</si>
  <si>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</si>
  <si>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</si>
  <si>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</si>
  <si>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</si>
  <si>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</si>
  <si>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</si>
  <si>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</si>
  <si>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</si>
  <si>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</si>
  <si>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</si>
  <si>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</si>
  <si>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</si>
  <si>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</si>
  <si>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</si>
  <si>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</si>
  <si>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</si>
  <si>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</si>
  <si>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</si>
  <si>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</si>
  <si>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</si>
  <si>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</si>
  <si>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</si>
  <si>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</si>
  <si>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</si>
  <si>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</si>
  <si>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</si>
  <si>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</si>
  <si>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</si>
  <si>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</si>
  <si>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</si>
  <si>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</si>
  <si>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</si>
  <si>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</si>
  <si>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</si>
  <si>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</si>
  <si>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</si>
  <si>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</si>
  <si>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</si>
  <si>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</si>
  <si>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</si>
  <si>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</si>
  <si>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</si>
  <si>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</si>
  <si>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</si>
  <si>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</si>
  <si>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</si>
  <si>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</si>
  <si>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</si>
  <si>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</si>
  <si>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</si>
  <si>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</si>
  <si>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</si>
  <si>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</si>
  <si>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</si>
  <si>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</si>
  <si>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</si>
  <si>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</si>
  <si>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</si>
  <si>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</si>
  <si>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</si>
  <si>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</si>
  <si>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</si>
  <si>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</si>
  <si>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</si>
  <si>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</si>
  <si>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</si>
  <si>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</si>
  <si>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</si>
  <si>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</si>
  <si>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</si>
  <si>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</si>
  <si>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</si>
  <si>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</si>
  <si>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</si>
  <si>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</si>
  <si>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</si>
  <si>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</si>
  <si>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</si>
  <si>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</si>
  <si>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</si>
  <si>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</si>
  <si>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</si>
  <si>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</si>
  <si>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</si>
  <si>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</si>
  <si>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</si>
  <si>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</si>
  <si>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</si>
  <si>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</si>
  <si>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</si>
  <si>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</si>
  <si>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</si>
  <si>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</si>
  <si>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</si>
  <si>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</si>
  <si>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</si>
  <si>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</si>
  <si>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</si>
  <si>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</si>
  <si>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</si>
  <si>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</si>
  <si>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</si>
  <si>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</si>
  <si>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</si>
  <si>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</si>
  <si>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</si>
  <si>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</si>
  <si>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</si>
  <si>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</si>
  <si>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</si>
  <si>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</si>
  <si>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</si>
  <si>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</si>
  <si>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</si>
  <si>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</si>
  <si>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</si>
  <si>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</si>
  <si>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</si>
  <si>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</si>
  <si>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</si>
  <si>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</si>
  <si>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</si>
  <si>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</si>
  <si>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</si>
  <si>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</si>
  <si>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</si>
  <si>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</si>
  <si>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</si>
  <si>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</si>
  <si>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</si>
  <si>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</si>
  <si>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</si>
  <si>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</si>
  <si>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</si>
  <si>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</si>
  <si>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</si>
  <si>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</si>
  <si>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</si>
  <si>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</si>
  <si>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</si>
  <si>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</si>
  <si>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</si>
  <si>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</si>
  <si>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</si>
  <si>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</si>
  <si>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</si>
  <si>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</si>
  <si>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</si>
  <si>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</si>
  <si>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</si>
  <si>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</si>
  <si>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</si>
  <si>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</si>
  <si>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</si>
  <si>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</si>
  <si>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</si>
  <si>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</si>
  <si>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</si>
  <si>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</si>
  <si>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</si>
  <si>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</si>
  <si>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</si>
  <si>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</si>
  <si>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</si>
  <si>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</si>
  <si>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</si>
  <si>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</si>
  <si>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</si>
  <si>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</si>
  <si>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</si>
  <si>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</si>
  <si>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</si>
  <si>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</si>
  <si>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</si>
  <si>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</si>
  <si>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</si>
  <si>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</si>
  <si>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</si>
  <si>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</si>
  <si>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</si>
  <si>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</si>
  <si>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</si>
  <si>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</si>
  <si>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</si>
  <si>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</si>
  <si>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</si>
  <si>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</si>
  <si>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</si>
  <si>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</si>
  <si>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</si>
  <si>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</si>
  <si>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29.12.2018</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</si>
  <si>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</si>
  <si>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</si>
  <si>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</si>
  <si>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</si>
  <si>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</si>
  <si>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</si>
  <si>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</si>
  <si>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</si>
  <si>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</si>
  <si>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</si>
  <si>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</si>
  <si>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</si>
  <si>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</si>
  <si>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</si>
  <si>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</si>
  <si>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</si>
  <si>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</si>
  <si>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</si>
  <si>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</si>
  <si>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</si>
  <si>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</si>
  <si>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</si>
  <si>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</si>
  <si>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</si>
  <si>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</si>
  <si>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</si>
  <si>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</si>
  <si>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</si>
  <si>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</si>
  <si>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</si>
  <si>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</si>
  <si>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</si>
  <si>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</si>
  <si>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</si>
  <si>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</si>
  <si>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</si>
  <si>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</si>
  <si>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</si>
  <si>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</si>
  <si>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</si>
  <si>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</si>
  <si>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</si>
  <si>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</si>
  <si>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</si>
  <si>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</si>
  <si>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</si>
  <si>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</si>
  <si>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</si>
  <si>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</si>
  <si>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</si>
  <si>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</si>
  <si>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</si>
  <si>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</si>
  <si>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</si>
  <si>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</si>
  <si>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</si>
  <si>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</si>
  <si>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</si>
  <si>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</si>
  <si>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</si>
  <si>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</si>
  <si>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</si>
  <si>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</si>
  <si>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</si>
  <si>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</si>
  <si>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</si>
  <si>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</si>
  <si>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</si>
  <si>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</si>
  <si>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</si>
  <si>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</si>
  <si>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</si>
  <si>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</si>
  <si>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</si>
  <si>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</si>
  <si>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</si>
  <si>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</si>
  <si>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</si>
  <si>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</si>
  <si>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</si>
  <si>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</si>
  <si>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</si>
  <si>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</si>
  <si>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</si>
  <si>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</si>
  <si>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</si>
  <si>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</si>
  <si>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</si>
  <si>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</si>
  <si>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</si>
  <si>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</si>
  <si>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</si>
  <si>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</si>
  <si>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</si>
  <si>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</si>
  <si>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</si>
  <si>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</si>
  <si>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</si>
  <si>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</si>
  <si>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</si>
  <si>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</si>
  <si>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</si>
  <si>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</si>
  <si>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</si>
  <si>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</si>
  <si>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</si>
  <si>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</si>
  <si>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</si>
  <si>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</si>
  <si>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</si>
  <si>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</si>
  <si>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</si>
  <si>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</si>
  <si>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</si>
  <si>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</si>
  <si>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</si>
  <si>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</si>
  <si>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</si>
  <si>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</si>
  <si>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</si>
  <si>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</si>
  <si>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</si>
  <si>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</si>
  <si>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</si>
  <si>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</si>
  <si>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</si>
  <si>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</si>
  <si>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</si>
  <si>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</si>
  <si>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</si>
  <si>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</si>
  <si>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</si>
  <si>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</si>
  <si>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</si>
  <si>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</si>
  <si>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</si>
  <si>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</si>
  <si>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</si>
  <si>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</si>
  <si>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</si>
  <si>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</si>
  <si>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</si>
  <si>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</si>
  <si>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</si>
  <si>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</si>
  <si>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</si>
  <si>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</si>
  <si>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</si>
  <si>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</si>
  <si>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</si>
  <si>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</si>
  <si>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</si>
  <si>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</si>
  <si>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</si>
  <si>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</si>
  <si>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</si>
  <si>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</si>
  <si>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</si>
  <si>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</si>
  <si>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</si>
  <si>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</si>
  <si>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</si>
  <si>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</si>
  <si>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</si>
  <si>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</si>
  <si>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</si>
  <si>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</si>
  <si>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</si>
  <si>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</si>
  <si>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</si>
  <si>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</si>
  <si>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</si>
  <si>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</si>
  <si>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</si>
  <si>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</si>
  <si>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</si>
  <si>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</si>
  <si>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</si>
  <si>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</si>
  <si>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</si>
  <si>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</si>
  <si>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</si>
  <si>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</si>
  <si>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</si>
  <si>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</si>
  <si>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</si>
  <si>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</si>
  <si>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</si>
  <si>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</si>
  <si>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</si>
  <si>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</si>
  <si>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</si>
  <si>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</si>
  <si>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</si>
  <si>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</si>
  <si>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</si>
  <si>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</si>
  <si>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</si>
  <si>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</si>
  <si>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</si>
  <si>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</si>
  <si>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</si>
  <si>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</si>
  <si>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</si>
  <si>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</si>
  <si>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</si>
  <si>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</si>
  <si>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</si>
  <si>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</si>
  <si>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</si>
  <si>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</si>
  <si>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</si>
  <si>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</si>
  <si>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</si>
  <si>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</si>
  <si>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</si>
  <si>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</si>
  <si>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</si>
  <si>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</si>
  <si>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</si>
  <si>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</si>
  <si>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</si>
  <si>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</si>
  <si>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</si>
  <si>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</si>
  <si>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</si>
  <si>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</si>
  <si>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</si>
  <si>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</si>
  <si>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</si>
  <si>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</si>
  <si>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</si>
  <si>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</si>
  <si>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</si>
  <si>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</si>
  <si>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</si>
  <si>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</si>
  <si>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</si>
  <si>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</si>
  <si>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</si>
  <si>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</si>
  <si>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</si>
  <si>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</si>
  <si>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</si>
  <si>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</si>
  <si>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</si>
  <si>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</si>
  <si>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</si>
  <si>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</si>
  <si>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</si>
  <si>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</si>
  <si>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</si>
  <si>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</si>
  <si>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</si>
  <si>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</si>
  <si>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</si>
  <si>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</si>
  <si>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</si>
  <si>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</si>
  <si>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</si>
  <si>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</si>
  <si>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</si>
  <si>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</si>
  <si>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</si>
  <si>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</si>
  <si>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</si>
  <si>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</si>
  <si>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</si>
  <si>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</si>
  <si>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</si>
  <si>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</si>
  <si>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</si>
  <si>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</si>
  <si>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</si>
  <si>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</si>
  <si>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</si>
  <si>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</si>
  <si>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</si>
  <si>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</si>
  <si>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</si>
  <si>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</si>
  <si>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</si>
  <si>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</si>
  <si>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</si>
  <si>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</si>
  <si>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</si>
  <si>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</si>
  <si>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</si>
  <si>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</si>
  <si>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</si>
  <si>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</si>
  <si>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</si>
  <si>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</si>
  <si>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</si>
  <si>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</si>
  <si>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</si>
  <si>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</si>
  <si>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</si>
  <si>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</si>
  <si>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</si>
  <si>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</si>
  <si>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</si>
  <si>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</si>
  <si>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</si>
  <si>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</si>
  <si>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</si>
  <si>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</si>
  <si>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</si>
  <si>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</si>
  <si>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</si>
  <si>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</si>
  <si>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</si>
  <si>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</si>
  <si>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</si>
  <si>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</si>
  <si>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</si>
  <si>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</si>
  <si>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</si>
  <si>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</si>
  <si>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</si>
  <si>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</si>
  <si>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</si>
  <si>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</si>
  <si>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</si>
  <si>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</si>
  <si>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</si>
  <si>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</si>
  <si>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</si>
  <si>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</si>
  <si>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</si>
  <si>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</si>
  <si>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</si>
  <si>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</si>
  <si>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</si>
  <si>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</si>
  <si>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</si>
  <si>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</si>
  <si>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</si>
  <si>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</si>
  <si>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</si>
  <si>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</si>
  <si>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</si>
  <si>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</si>
  <si>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</si>
  <si>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</si>
  <si>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</si>
  <si>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</si>
  <si>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</si>
  <si>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</si>
  <si>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</si>
  <si>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</si>
  <si>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</si>
  <si>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</si>
  <si>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</si>
  <si>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</si>
  <si>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</si>
  <si>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</si>
  <si>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</si>
  <si>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</si>
  <si>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</si>
  <si>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</si>
  <si>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</si>
  <si>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</si>
  <si>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</si>
  <si>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</si>
  <si>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</si>
  <si>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</si>
  <si>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</si>
  <si>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</si>
  <si>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</si>
  <si>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</si>
  <si>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</si>
  <si>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</si>
  <si>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</si>
  <si>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</si>
  <si>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</si>
  <si>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</si>
  <si>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</si>
  <si>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</si>
  <si>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</si>
  <si>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</si>
  <si>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</si>
  <si>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</si>
  <si>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</si>
  <si>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</si>
  <si>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</si>
  <si>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</si>
  <si>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</si>
  <si>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</si>
  <si>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</si>
  <si>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</si>
  <si>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</si>
  <si>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</si>
  <si>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</si>
  <si>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</si>
  <si>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</si>
  <si>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</si>
  <si>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</si>
  <si>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</si>
  <si>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</si>
  <si>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</si>
  <si>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</si>
  <si>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</si>
  <si>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</si>
  <si>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</si>
  <si>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</si>
  <si>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</si>
  <si>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</si>
  <si>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</si>
  <si>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</si>
  <si>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</si>
  <si>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</si>
  <si>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</si>
  <si>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</si>
  <si>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</si>
  <si>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</si>
  <si>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</si>
  <si>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</si>
  <si>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</si>
  <si>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</si>
  <si>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</si>
  <si>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</si>
  <si>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</si>
  <si>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</si>
  <si>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</si>
  <si>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</si>
  <si>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</si>
  <si>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</si>
  <si>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</si>
  <si>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</si>
  <si>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</si>
  <si>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</si>
  <si>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</si>
  <si>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</si>
  <si>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</si>
  <si>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</si>
  <si>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</si>
  <si>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</si>
  <si>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</si>
  <si>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</si>
  <si>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</si>
  <si>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</si>
  <si>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</si>
  <si>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</si>
  <si>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</si>
  <si>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</si>
  <si>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</si>
  <si>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</si>
  <si>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</si>
  <si>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</si>
  <si>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</si>
  <si>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</si>
  <si>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</si>
  <si>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</si>
  <si>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</si>
  <si>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</si>
  <si>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</si>
  <si>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</si>
  <si>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</si>
  <si>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</si>
  <si>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</si>
  <si>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</si>
  <si>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</si>
  <si>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</si>
  <si>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</si>
  <si>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</si>
  <si>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</si>
  <si>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</si>
  <si>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</si>
  <si>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</si>
  <si>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</si>
  <si>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</si>
  <si>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</si>
  <si>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</si>
  <si>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</si>
  <si>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</si>
  <si>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</si>
  <si>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</si>
  <si>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</si>
  <si>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</si>
  <si>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</si>
  <si>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</si>
  <si>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</si>
  <si>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</si>
  <si>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</si>
  <si>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</si>
  <si>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</si>
  <si>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</si>
  <si>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</si>
  <si>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</si>
  <si>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</si>
  <si>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</si>
  <si>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</si>
  <si>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</si>
  <si>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</si>
  <si>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</si>
  <si>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</si>
  <si>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</si>
  <si>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</si>
  <si>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</si>
  <si>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</si>
  <si>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</si>
  <si>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</si>
  <si>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</si>
  <si>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</si>
  <si>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</si>
  <si>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</si>
  <si>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</si>
  <si>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</si>
  <si>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</si>
  <si>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</si>
  <si>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</si>
  <si>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</si>
  <si>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</si>
  <si>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</si>
  <si>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</si>
  <si>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</si>
  <si>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</si>
  <si>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</si>
  <si>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</si>
  <si>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</si>
  <si>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</si>
  <si>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</si>
  <si>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</si>
  <si>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</si>
  <si>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</si>
  <si>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</si>
  <si>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</si>
  <si>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</si>
  <si>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</si>
  <si>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</si>
  <si>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</si>
  <si>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</si>
  <si>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</si>
  <si>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</si>
  <si>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</si>
  <si>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</si>
  <si>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</si>
  <si>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</si>
  <si>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</si>
  <si>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</si>
  <si>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</si>
  <si>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</si>
  <si>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</si>
  <si>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</si>
  <si>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</si>
  <si>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</si>
  <si>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</si>
  <si>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</si>
  <si>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</si>
  <si>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</si>
  <si>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</si>
  <si>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</si>
  <si>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</si>
  <si>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</si>
  <si>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</si>
  <si>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</si>
  <si>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</si>
  <si>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</si>
  <si>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</si>
  <si>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</si>
  <si>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</si>
  <si>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</si>
  <si>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</si>
  <si>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</si>
  <si>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</si>
  <si>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</si>
  <si>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</si>
  <si>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</si>
  <si>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</si>
  <si>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</si>
  <si>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</si>
  <si>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</si>
  <si>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</si>
  <si>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</si>
  <si>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</si>
  <si>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</si>
  <si>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</si>
  <si>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</si>
  <si>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</si>
  <si>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</si>
  <si>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</si>
  <si>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</si>
  <si>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</si>
  <si>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</si>
  <si>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</si>
  <si>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</si>
  <si>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</si>
  <si>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</si>
  <si>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</si>
  <si>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</si>
  <si>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</si>
  <si>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</si>
  <si>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</si>
  <si>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</si>
  <si>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</si>
  <si>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</si>
  <si>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</si>
  <si>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</si>
  <si>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</si>
  <si>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</si>
  <si>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</si>
  <si>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</si>
  <si>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</si>
  <si>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</si>
  <si>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</si>
  <si>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</si>
  <si>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</si>
  <si>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</si>
  <si>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</si>
  <si>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</si>
  <si>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</si>
  <si>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</si>
  <si>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</si>
  <si>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</si>
  <si>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</si>
  <si>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</si>
  <si>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</si>
  <si>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</si>
  <si>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</si>
  <si>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</si>
  <si>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</si>
  <si>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</si>
  <si>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</si>
  <si>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</si>
  <si>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</si>
  <si>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</si>
  <si>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</si>
  <si>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</si>
  <si>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</si>
  <si>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</si>
  <si>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</si>
  <si>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</si>
  <si>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</si>
  <si>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</si>
  <si>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</si>
  <si>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</si>
  <si>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</si>
  <si>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</si>
  <si>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</si>
  <si>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</si>
  <si>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</si>
  <si>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</si>
  <si>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</si>
  <si>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</si>
  <si>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</si>
  <si>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</si>
  <si>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</si>
  <si>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</si>
  <si>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</si>
  <si>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</si>
  <si>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</si>
  <si>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</si>
  <si>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</si>
  <si>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</si>
  <si>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</si>
  <si>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</si>
  <si>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</si>
  <si>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</si>
  <si>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</si>
  <si>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</si>
  <si>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</si>
  <si>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</si>
  <si>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</si>
  <si>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</si>
  <si>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</si>
  <si>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</si>
  <si>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</si>
  <si>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</si>
  <si>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</si>
  <si>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</si>
  <si>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</si>
  <si>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</si>
  <si>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</si>
  <si>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</si>
  <si>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</si>
  <si>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</si>
  <si>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</si>
  <si>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</si>
  <si>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</si>
  <si>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</si>
  <si>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</si>
  <si>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</si>
  <si>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</si>
  <si>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</si>
  <si>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</si>
  <si>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</si>
  <si>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</si>
  <si>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</si>
  <si>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</si>
  <si>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</si>
  <si>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</si>
  <si>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</si>
  <si>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</si>
  <si>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</si>
  <si>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</si>
  <si>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</si>
  <si>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</si>
  <si>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</si>
  <si>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</si>
  <si>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</si>
  <si>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</si>
  <si>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</si>
  <si>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</si>
  <si>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</si>
  <si>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</si>
  <si>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</si>
  <si>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</si>
  <si>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</si>
  <si>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</si>
  <si>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</si>
  <si>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</si>
  <si>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</si>
  <si>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</si>
  <si>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</si>
  <si>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</si>
  <si>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</si>
  <si>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</si>
  <si>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</si>
  <si>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</si>
  <si>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</si>
  <si>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</si>
  <si>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</si>
  <si>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</si>
  <si>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</si>
  <si>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</si>
  <si>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</si>
  <si>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</si>
  <si>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</si>
  <si>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</si>
  <si>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</si>
  <si>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</si>
  <si>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</si>
  <si>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</si>
  <si>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</si>
  <si>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</si>
  <si>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</si>
  <si>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</si>
  <si>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</si>
  <si>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</si>
  <si>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</si>
  <si>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</si>
  <si>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</si>
  <si>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</si>
  <si>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</si>
  <si>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</si>
  <si>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</si>
  <si>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</si>
  <si>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</si>
  <si>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</si>
  <si>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</si>
  <si>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</si>
  <si>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</si>
  <si>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</si>
  <si>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</si>
  <si>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</si>
  <si>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</si>
  <si>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</si>
  <si>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</si>
  <si>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</si>
  <si>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</si>
  <si>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</si>
  <si>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</si>
  <si>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</si>
  <si>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</si>
  <si>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</si>
  <si>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</si>
  <si>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</si>
  <si>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</si>
  <si>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</si>
  <si>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</si>
  <si>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</si>
  <si>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</si>
  <si>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</si>
  <si>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</si>
  <si>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</si>
  <si>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</si>
  <si>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</si>
  <si>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</si>
  <si>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</si>
  <si>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</si>
  <si>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</si>
  <si>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</si>
  <si>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</si>
  <si>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</si>
  <si>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</si>
  <si>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</si>
  <si>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</si>
  <si>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</si>
  <si>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</si>
  <si>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</si>
  <si>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</si>
  <si>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</si>
  <si>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</si>
  <si>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</si>
  <si>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</si>
  <si>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</si>
  <si>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</si>
  <si>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</si>
  <si>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</si>
  <si>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</si>
  <si>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</si>
  <si>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</si>
  <si>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</si>
  <si>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</si>
  <si>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</si>
  <si>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</si>
  <si>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</si>
  <si>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</si>
  <si>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</si>
  <si>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</si>
  <si>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</si>
  <si>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</si>
  <si>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</si>
  <si>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</si>
  <si>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</si>
  <si>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</si>
  <si>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</si>
  <si>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</si>
  <si>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</si>
  <si>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</si>
  <si>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</si>
  <si>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</si>
  <si>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</si>
  <si>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</si>
  <si>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</si>
  <si>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</si>
  <si>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</si>
  <si>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</si>
  <si>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</si>
  <si>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</si>
  <si>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</si>
  <si>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</si>
  <si>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</si>
  <si>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</si>
  <si>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</si>
  <si>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</si>
  <si>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</si>
  <si>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</si>
  <si>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</si>
  <si>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</si>
  <si>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</si>
  <si>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</si>
  <si>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</si>
  <si>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</si>
  <si>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</si>
  <si>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</si>
  <si>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</si>
  <si>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</si>
  <si>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</si>
  <si>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</si>
  <si>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</si>
  <si>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</si>
  <si>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</si>
  <si>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</si>
  <si>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</si>
  <si>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</si>
  <si>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</si>
  <si>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</si>
  <si>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</si>
  <si>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</si>
  <si>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</si>
  <si>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</si>
  <si>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</si>
  <si>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</si>
  <si>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</si>
  <si>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</si>
  <si>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</si>
  <si>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</si>
  <si>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</si>
  <si>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</si>
  <si>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</si>
  <si>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</si>
  <si>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</si>
  <si>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</si>
  <si>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</si>
  <si>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</si>
  <si>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</si>
  <si>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</si>
  <si>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</si>
  <si>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</si>
  <si>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</si>
  <si>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</si>
  <si>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</si>
  <si>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</si>
  <si>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</si>
  <si>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</si>
  <si>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</si>
  <si>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</si>
  <si>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</si>
  <si>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</si>
  <si>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</si>
  <si>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</si>
  <si>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</si>
  <si>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</si>
  <si>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</si>
  <si>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</si>
  <si>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</si>
  <si>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</si>
  <si>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</si>
  <si>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</si>
  <si>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</si>
  <si>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</si>
  <si>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</si>
  <si>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</si>
  <si>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</si>
  <si>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</si>
  <si>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</si>
  <si>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</si>
  <si>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</si>
  <si>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</si>
  <si>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</si>
  <si>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</si>
  <si>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</si>
  <si>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</si>
  <si>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</si>
  <si>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</si>
  <si>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</si>
  <si>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</si>
  <si>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</si>
  <si>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</si>
  <si>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</si>
  <si>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</si>
  <si>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</si>
  <si>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</si>
  <si>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</si>
  <si>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</si>
  <si>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</si>
  <si>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</si>
  <si>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</si>
  <si>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</si>
  <si>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</si>
  <si>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</si>
  <si>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</si>
  <si>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</si>
  <si>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</si>
  <si>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</si>
  <si>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</si>
  <si>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</si>
  <si>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</si>
  <si>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</si>
  <si>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</si>
  <si>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</si>
  <si>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</si>
  <si>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</si>
  <si>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</si>
  <si>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</si>
  <si>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</si>
  <si>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</si>
  <si>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</si>
  <si>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</si>
  <si>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</si>
  <si>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</si>
  <si>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</si>
  <si>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</si>
  <si>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</si>
  <si>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</si>
  <si>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</si>
  <si>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</si>
  <si>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</si>
  <si>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</si>
  <si>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</si>
  <si>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</si>
  <si>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</si>
  <si>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</si>
  <si>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</si>
  <si>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</si>
  <si>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</si>
  <si>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</si>
  <si>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</si>
  <si>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</si>
  <si>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</si>
  <si>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</si>
  <si>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</si>
  <si>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</si>
  <si>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</si>
  <si>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</si>
  <si>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</si>
  <si>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</si>
  <si>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</si>
  <si>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</si>
  <si>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</si>
  <si>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</si>
  <si>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</si>
  <si>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</si>
  <si>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</si>
  <si>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</si>
  <si>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</si>
  <si>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</si>
  <si>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</si>
  <si>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</si>
  <si>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</si>
  <si>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</si>
  <si>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</si>
  <si>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</si>
  <si>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</si>
  <si>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</si>
  <si>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</si>
  <si>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</si>
  <si>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</si>
  <si>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</si>
  <si>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</si>
  <si>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</si>
  <si>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</si>
  <si>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</si>
  <si>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</si>
  <si>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</si>
  <si>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</si>
  <si>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</si>
  <si>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</si>
  <si>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</si>
  <si>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</si>
  <si>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</si>
  <si>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</si>
  <si>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</si>
  <si>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</si>
  <si>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</si>
  <si>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</si>
  <si>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</si>
  <si>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</si>
  <si>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</si>
  <si>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</si>
  <si>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</si>
  <si>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</si>
  <si>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</si>
  <si>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</si>
  <si>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</si>
  <si>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</si>
  <si>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</si>
  <si>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</si>
  <si>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</si>
  <si>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</si>
  <si>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</si>
  <si>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</si>
  <si>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</si>
  <si>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</si>
  <si>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</si>
  <si>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</si>
  <si>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</si>
  <si>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</si>
  <si>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</si>
  <si>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</si>
  <si>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</si>
  <si>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</si>
  <si>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</si>
  <si>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</si>
  <si>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</si>
  <si>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</si>
  <si>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</si>
  <si>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</si>
  <si>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</si>
  <si>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</si>
  <si>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</si>
  <si>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</si>
  <si>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</si>
  <si>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</si>
  <si>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</si>
  <si>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</si>
  <si>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</si>
  <si>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</si>
  <si>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</si>
  <si>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</si>
  <si>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</si>
  <si>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</si>
  <si>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</si>
  <si>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</si>
  <si>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</si>
  <si>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</si>
  <si>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</si>
  <si>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</si>
  <si>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</si>
  <si>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</si>
  <si>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</si>
  <si>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</si>
  <si>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</si>
  <si>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</si>
  <si>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</si>
  <si>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</si>
  <si>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</si>
  <si>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</si>
  <si>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</si>
  <si>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</si>
  <si>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</si>
  <si>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</si>
  <si>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</si>
  <si>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</si>
  <si>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</si>
  <si>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</si>
  <si>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</si>
  <si>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</si>
  <si>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</si>
  <si>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</si>
  <si>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</si>
  <si>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</si>
  <si>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</si>
  <si>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</si>
  <si>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</si>
  <si>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</si>
  <si>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</si>
  <si>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</si>
  <si>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</si>
  <si>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</si>
  <si>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</si>
  <si>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</si>
  <si>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</si>
  <si>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</si>
  <si>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</si>
  <si>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</si>
  <si>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</si>
  <si>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</si>
  <si>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</si>
  <si>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</si>
  <si>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</si>
  <si>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</si>
  <si>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</si>
  <si>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</si>
  <si>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</si>
  <si>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</si>
  <si>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</si>
  <si>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</si>
  <si>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</si>
  <si>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</si>
  <si>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</si>
  <si>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</si>
  <si>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</si>
  <si>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</si>
  <si>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</si>
  <si>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</si>
  <si>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</si>
  <si>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</si>
  <si>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</si>
  <si>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</si>
  <si>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</si>
  <si>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</si>
  <si>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</si>
  <si>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</si>
  <si>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</si>
  <si>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</si>
  <si>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</si>
  <si>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</si>
  <si>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</si>
  <si>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</si>
  <si>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</si>
  <si>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</si>
  <si>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</si>
  <si>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</si>
  <si>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</si>
  <si>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</si>
  <si>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</si>
  <si>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</si>
  <si>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</si>
  <si>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</si>
  <si>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</si>
  <si>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</si>
  <si>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</si>
  <si>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</si>
  <si>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</si>
  <si>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</si>
  <si>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</si>
  <si>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</si>
  <si>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</si>
  <si>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</si>
  <si>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</si>
  <si>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</si>
  <si>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</si>
  <si>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</si>
  <si>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</si>
  <si>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</si>
  <si>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</si>
  <si>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</si>
  <si>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</si>
  <si>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</si>
  <si>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</si>
  <si>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</si>
  <si>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</si>
  <si>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</si>
  <si>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</si>
  <si>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</si>
  <si>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</si>
  <si>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</si>
  <si>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</si>
  <si>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</si>
  <si>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</si>
  <si>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</si>
  <si>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</si>
  <si>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</si>
  <si>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</si>
  <si>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</si>
  <si>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</si>
  <si>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</si>
  <si>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</si>
  <si>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</si>
  <si>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</si>
  <si>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</si>
  <si>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</si>
  <si>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</si>
  <si>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</si>
  <si>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</si>
  <si>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</si>
  <si>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</si>
  <si>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</si>
  <si>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</si>
  <si>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</si>
  <si>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</si>
  <si>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</si>
  <si>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</si>
  <si>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</si>
  <si>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</si>
  <si>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</si>
  <si>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</si>
  <si>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</si>
  <si>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</si>
  <si>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</si>
  <si>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</si>
  <si>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</si>
  <si>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</si>
  <si>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</si>
  <si>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</si>
  <si>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</si>
  <si>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</si>
  <si>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</si>
  <si>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</si>
  <si>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</si>
  <si>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</si>
  <si>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</si>
  <si>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</si>
  <si>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</si>
  <si>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</si>
  <si>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</si>
  <si>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</si>
  <si>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</si>
  <si>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</si>
  <si>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</si>
  <si>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</si>
  <si>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</si>
  <si>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</si>
  <si>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</si>
  <si>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</si>
  <si>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</si>
  <si>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</si>
  <si>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</si>
  <si>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</si>
  <si>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</si>
  <si>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</si>
  <si>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</si>
  <si>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</si>
  <si>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</si>
  <si>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</si>
  <si>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</si>
  <si>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</si>
  <si>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</si>
  <si>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</si>
  <si>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</si>
  <si>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</si>
  <si>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</si>
  <si>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</si>
  <si>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</si>
  <si>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</si>
  <si>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</si>
  <si>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</si>
  <si>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</si>
  <si>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</si>
  <si>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</si>
  <si>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</si>
  <si>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</si>
  <si>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</si>
  <si>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</si>
  <si>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</si>
  <si>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</si>
  <si>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</si>
  <si>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</si>
  <si>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</si>
  <si>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</si>
  <si>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</si>
  <si>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</si>
  <si>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</si>
  <si>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</si>
  <si>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</si>
  <si>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</si>
  <si>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</si>
  <si>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</si>
  <si>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</si>
  <si>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</si>
  <si>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</si>
  <si>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</si>
  <si>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</si>
  <si>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</si>
  <si>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</si>
  <si>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</si>
  <si>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</si>
  <si>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</si>
  <si>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</si>
  <si>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</si>
  <si>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</si>
  <si>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</si>
  <si>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</si>
  <si>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</si>
  <si>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</si>
  <si>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</si>
  <si>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</si>
  <si>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</si>
  <si>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</si>
  <si>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</si>
  <si>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</si>
  <si>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</si>
  <si>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</si>
  <si>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</si>
  <si>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</si>
  <si>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</si>
  <si>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</si>
  <si>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</si>
  <si>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</si>
  <si>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</si>
  <si>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</si>
  <si>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</si>
  <si>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</si>
  <si>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</si>
  <si>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</si>
  <si>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</si>
  <si>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</si>
  <si>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</si>
  <si>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</si>
  <si>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</si>
  <si>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</si>
  <si>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</si>
  <si>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</si>
  <si>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</si>
  <si>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</si>
  <si>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</si>
  <si>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</si>
  <si>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</si>
  <si>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</si>
  <si>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</si>
  <si>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</si>
  <si>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</si>
  <si>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</si>
  <si>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</si>
  <si>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</si>
  <si>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</si>
  <si>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</si>
  <si>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</si>
  <si>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</si>
  <si>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</si>
  <si>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</si>
  <si>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</si>
  <si>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</si>
  <si>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</si>
  <si>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</si>
  <si>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</si>
  <si>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</si>
  <si>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</si>
  <si>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</si>
  <si>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</si>
  <si>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</si>
  <si>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</si>
  <si>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</si>
  <si>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</si>
  <si>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</si>
  <si>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</si>
  <si>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</si>
  <si>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</si>
  <si>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</si>
  <si>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</si>
  <si>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</si>
  <si>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</si>
  <si>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</si>
  <si>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</si>
  <si>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</si>
  <si>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</si>
  <si>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</si>
  <si>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</si>
  <si>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</si>
  <si>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</si>
  <si>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</si>
  <si>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</si>
  <si>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</si>
  <si>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</si>
  <si>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</si>
  <si>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</si>
  <si>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</si>
  <si>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</si>
  <si>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</si>
  <si>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</si>
  <si>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</si>
  <si>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</si>
  <si>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</si>
  <si>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</si>
  <si>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</si>
  <si>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</si>
  <si>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</si>
  <si>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</si>
  <si>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</si>
  <si>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</si>
  <si>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</si>
  <si>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</si>
  <si>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</si>
  <si>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</si>
  <si>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</si>
  <si>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</si>
  <si>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</si>
  <si>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</si>
  <si>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</si>
  <si>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</si>
  <si>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</si>
  <si>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</si>
  <si>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</si>
  <si>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</si>
  <si>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</si>
  <si>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</si>
  <si>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</si>
  <si>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</si>
  <si>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</si>
  <si>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</si>
  <si>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</si>
  <si>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</si>
  <si>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</si>
  <si>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</si>
  <si>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</si>
  <si>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</si>
  <si>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</si>
  <si>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</si>
  <si>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</si>
  <si>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</si>
  <si>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</si>
  <si>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</si>
  <si>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</si>
  <si>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</si>
  <si>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</si>
  <si>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</si>
  <si>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</si>
  <si>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</si>
  <si>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</si>
  <si>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</si>
  <si>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</si>
  <si>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</si>
  <si>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</si>
  <si>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</si>
  <si>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</si>
  <si>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</si>
  <si>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</si>
  <si>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</si>
  <si>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</si>
  <si>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</si>
  <si>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</si>
  <si>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</si>
  <si>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</si>
  <si>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</si>
  <si>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</si>
  <si>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</si>
  <si>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</si>
  <si>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</si>
  <si>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</si>
  <si>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</si>
  <si>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</si>
  <si>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</si>
  <si>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</si>
  <si>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</si>
  <si>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</si>
  <si>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</si>
  <si>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</si>
  <si>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</si>
  <si>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</si>
  <si>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</si>
  <si>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</si>
  <si>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</si>
  <si>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</si>
  <si>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</si>
  <si>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</si>
  <si>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</si>
  <si>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</si>
  <si>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</si>
  <si>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</si>
  <si>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</si>
  <si>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</si>
  <si>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</si>
  <si>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</si>
  <si>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</si>
  <si>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</si>
  <si>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</si>
  <si>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</si>
  <si>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</si>
  <si>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</si>
  <si>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</si>
  <si>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</si>
  <si>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</si>
  <si>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</si>
  <si>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</si>
  <si>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</si>
  <si>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</si>
  <si>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</si>
  <si>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</si>
  <si>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</si>
  <si>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</si>
  <si>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</si>
  <si>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</si>
  <si>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</si>
  <si>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</si>
  <si>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</si>
  <si>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</si>
  <si>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</si>
  <si>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</si>
  <si>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</si>
  <si>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</si>
  <si>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</si>
  <si>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</si>
  <si>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</si>
  <si>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</si>
  <si>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</si>
  <si>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</si>
  <si>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</si>
  <si>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</si>
  <si>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</si>
  <si>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</si>
  <si>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</si>
  <si>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</si>
  <si>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</si>
  <si>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</si>
  <si>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</si>
  <si>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</si>
  <si>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</si>
  <si>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</si>
  <si>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</si>
  <si>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</si>
  <si>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</si>
  <si>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</si>
  <si>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</si>
  <si>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</si>
  <si>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</si>
  <si>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</si>
  <si>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</si>
  <si>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</si>
  <si>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</si>
  <si>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</si>
  <si>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</si>
  <si>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</si>
  <si>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</si>
  <si>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</si>
  <si>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</si>
  <si>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</si>
  <si>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</si>
  <si>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</si>
  <si>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</si>
  <si>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</si>
  <si>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</si>
  <si>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</si>
  <si>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</si>
  <si>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</si>
  <si>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</si>
  <si>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</si>
  <si>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</si>
  <si>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</si>
  <si>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</si>
  <si>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</si>
  <si>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</si>
  <si>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</si>
  <si>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</si>
  <si>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</si>
  <si>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</si>
  <si>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</si>
  <si>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</si>
  <si>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</si>
  <si>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</si>
  <si>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</si>
  <si>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</si>
  <si>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</si>
  <si>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</si>
  <si>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</si>
  <si>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</si>
  <si>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</si>
  <si>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</si>
  <si>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</si>
  <si>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</si>
  <si>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</si>
  <si>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</si>
  <si>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</si>
  <si>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</si>
  <si>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</si>
  <si>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</si>
  <si>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</si>
  <si>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</si>
  <si>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</si>
  <si>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</si>
  <si>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</si>
  <si>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</si>
  <si>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</si>
  <si>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</si>
  <si>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</si>
  <si>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</si>
  <si>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</si>
  <si>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</si>
  <si>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</si>
  <si>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</si>
  <si>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</si>
  <si>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</si>
  <si>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</si>
  <si>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</si>
  <si>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</si>
  <si>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</si>
  <si>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</si>
  <si>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</si>
  <si>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</si>
  <si>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</si>
  <si>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</si>
  <si>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</si>
  <si>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</si>
  <si>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</si>
  <si>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</si>
  <si>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</si>
  <si>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</si>
  <si>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</si>
  <si>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</si>
  <si>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</si>
  <si>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</si>
  <si>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</si>
  <si>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</si>
  <si>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</si>
  <si>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</si>
  <si>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</si>
  <si>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</si>
  <si>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</si>
  <si>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</si>
  <si>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</si>
  <si>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</si>
  <si>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</si>
  <si>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</si>
  <si>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</si>
  <si>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</si>
  <si>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</si>
  <si>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</si>
  <si>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</si>
  <si>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</si>
  <si>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</si>
  <si>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</si>
  <si>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</si>
  <si>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</si>
  <si>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</si>
  <si>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</si>
  <si>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</si>
  <si>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</si>
  <si>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</si>
  <si>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</si>
  <si>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</si>
  <si>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</si>
  <si>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</si>
  <si>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</si>
  <si>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</si>
  <si>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</si>
  <si>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</si>
  <si>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</si>
  <si>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</si>
  <si>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</si>
  <si>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</si>
  <si>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</si>
  <si>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</si>
  <si>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</si>
  <si>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</si>
  <si>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</si>
  <si>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</si>
  <si>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</si>
  <si>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</si>
  <si>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</si>
  <si>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</si>
  <si>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</si>
  <si>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</si>
  <si>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</si>
  <si>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</si>
  <si>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</si>
  <si>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</si>
  <si>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</si>
  <si>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</si>
  <si>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</si>
  <si>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</si>
  <si>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</si>
  <si>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</si>
  <si>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</si>
  <si>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</si>
  <si>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</si>
  <si>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</si>
  <si>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</si>
  <si>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</si>
  <si>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</si>
  <si>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</si>
  <si>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</si>
  <si>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</si>
  <si>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</si>
  <si>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</si>
  <si>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</si>
  <si>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</si>
  <si>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</si>
  <si>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</si>
  <si>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</si>
  <si>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</si>
  <si>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</si>
  <si>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</si>
  <si>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</si>
  <si>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</si>
  <si>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</si>
  <si>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</si>
  <si>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</si>
  <si>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</si>
  <si>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</si>
  <si>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</si>
  <si>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</si>
  <si>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</si>
  <si>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</si>
  <si>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</si>
  <si>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</si>
  <si>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</si>
  <si>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</si>
  <si>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</si>
  <si>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</si>
  <si>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</si>
  <si>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</si>
  <si>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</si>
  <si>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</si>
  <si>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</si>
  <si>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</si>
  <si>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</si>
  <si>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</si>
  <si>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</si>
  <si>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</si>
  <si>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</si>
  <si>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</si>
  <si>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</si>
  <si>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</si>
  <si>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</si>
  <si>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</si>
  <si>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</si>
  <si>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</si>
  <si>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</si>
  <si>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</si>
  <si>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</si>
  <si>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</si>
  <si>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</si>
  <si>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</si>
  <si>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</si>
  <si>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</si>
  <si>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</si>
  <si>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</si>
  <si>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</si>
  <si>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</si>
  <si>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</si>
  <si>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</si>
  <si>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</si>
  <si>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</si>
  <si>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</si>
  <si>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</si>
  <si>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</si>
  <si>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</si>
  <si>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</si>
  <si>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</si>
  <si>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</si>
  <si>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</si>
  <si>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</si>
  <si>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</si>
  <si>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</si>
  <si>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</si>
  <si>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</si>
  <si>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</si>
  <si>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</si>
  <si>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</si>
  <si>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</si>
  <si>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</si>
  <si>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</si>
  <si>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</si>
  <si>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</si>
  <si>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</si>
  <si>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</si>
  <si>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</si>
  <si>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</si>
  <si>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</si>
  <si>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</si>
  <si>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</si>
  <si>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</si>
  <si>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</si>
  <si>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</si>
  <si>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</si>
  <si>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</si>
  <si>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</si>
  <si>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</si>
  <si>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</si>
  <si>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</si>
  <si>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</si>
  <si>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</si>
  <si>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</si>
  <si>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</si>
  <si>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</si>
  <si>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</si>
  <si>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</si>
  <si>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</si>
  <si>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</si>
  <si>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</si>
  <si>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</si>
  <si>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</si>
  <si>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</si>
  <si>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</si>
  <si>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</si>
  <si>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</si>
  <si>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</si>
  <si>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</si>
  <si>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</si>
  <si>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</si>
  <si>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</si>
  <si>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</si>
  <si>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</si>
  <si>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</si>
  <si>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</si>
  <si>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</si>
  <si>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</si>
  <si>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</si>
  <si>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</si>
  <si>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</si>
  <si>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</si>
  <si>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</si>
  <si>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</si>
  <si>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</si>
  <si>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</si>
  <si>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</si>
  <si>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</si>
  <si>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</si>
  <si>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</si>
  <si>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</si>
  <si>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</si>
  <si>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</si>
  <si>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</si>
  <si>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</si>
  <si>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</si>
  <si>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</si>
  <si>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</si>
  <si>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</si>
  <si>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</si>
  <si>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</si>
  <si>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</si>
  <si>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</si>
  <si>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</si>
  <si>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</si>
  <si>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</si>
  <si>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</si>
  <si>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</si>
  <si>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</si>
  <si>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</si>
  <si>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</si>
  <si>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</si>
  <si>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</si>
  <si>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</si>
  <si>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</si>
  <si>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</si>
  <si>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</si>
  <si>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</si>
  <si>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</si>
  <si>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</si>
  <si>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</si>
  <si>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</si>
  <si>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</si>
  <si>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</si>
  <si>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</si>
  <si>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</si>
  <si>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</si>
  <si>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</si>
  <si>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</si>
  <si>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</si>
  <si>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</si>
  <si>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</si>
  <si>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</si>
  <si>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</si>
  <si>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</si>
  <si>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</si>
  <si>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</si>
  <si>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</si>
  <si>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</si>
  <si>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</si>
  <si>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</si>
  <si>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</si>
  <si>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</si>
  <si>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</si>
  <si>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</si>
  <si>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</si>
  <si>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</si>
  <si>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</si>
  <si>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</si>
  <si>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</si>
  <si>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</si>
  <si>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</si>
  <si>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</si>
  <si>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</si>
  <si>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</si>
  <si>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</si>
  <si>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</si>
  <si>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</si>
  <si>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</si>
  <si>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</si>
  <si>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</si>
  <si>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</si>
  <si>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</si>
  <si>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</si>
  <si>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29.12.2018 17:05:13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</si>
  <si>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</si>
  <si>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</si>
  <si>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</si>
  <si>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</si>
  <si>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</si>
  <si>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</si>
  <si>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</si>
  <si>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</si>
  <si>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</si>
  <si>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</si>
  <si>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</si>
  <si>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</si>
  <si>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</si>
  <si>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</si>
  <si>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</si>
  <si>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</si>
  <si>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</si>
  <si>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</si>
  <si>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</si>
  <si>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</si>
  <si>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</si>
  <si>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</si>
  <si>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</si>
  <si>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</si>
  <si>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</si>
  <si>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</si>
  <si>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</si>
  <si>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</si>
  <si>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</si>
  <si>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</si>
  <si>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</si>
  <si>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</si>
  <si>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</si>
  <si>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</si>
  <si>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</si>
  <si>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</si>
  <si>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</si>
  <si>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</si>
  <si>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</si>
  <si>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</si>
  <si>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</si>
  <si>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</si>
  <si>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</si>
  <si>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</si>
  <si>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</si>
  <si>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</si>
  <si>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</si>
  <si>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</si>
  <si>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</si>
  <si>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</si>
  <si>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</si>
  <si>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</si>
  <si>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</si>
  <si>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</si>
  <si>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</si>
  <si>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</si>
  <si>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</si>
  <si>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</si>
  <si>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</si>
  <si>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</si>
  <si>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168150001</t>
  </si>
  <si>
    <t>28421604</t>
  </si>
  <si>
    <t>АО "Зеленодольский молочноперерабатывающий комбинат"</t>
  </si>
  <si>
    <t>1648033456</t>
  </si>
  <si>
    <t>164801001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</si>
  <si>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</si>
  <si>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</si>
  <si>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</si>
  <si>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</si>
  <si>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</si>
  <si>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</si>
  <si>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</si>
  <si>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</si>
  <si>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</si>
  <si>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</si>
  <si>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</si>
  <si>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</si>
  <si>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</si>
  <si>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</si>
  <si>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</si>
  <si>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</si>
  <si>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</si>
  <si>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</si>
  <si>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</si>
  <si>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</si>
  <si>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</si>
  <si>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</si>
  <si>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</si>
  <si>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</si>
  <si>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</si>
  <si>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</si>
  <si>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</si>
  <si>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</si>
  <si>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</si>
  <si>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</si>
  <si>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</si>
  <si>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</si>
  <si>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</si>
  <si>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</si>
  <si>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</si>
  <si>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</si>
  <si>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</si>
  <si>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</si>
  <si>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</si>
  <si>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</si>
  <si>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</si>
  <si>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</si>
  <si>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</si>
  <si>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</si>
  <si>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</si>
  <si>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</si>
  <si>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</si>
  <si>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</si>
  <si>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</si>
  <si>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</si>
  <si>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</si>
  <si>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</si>
  <si>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</si>
  <si>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</si>
  <si>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</si>
  <si>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</si>
  <si>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</si>
  <si>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</si>
  <si>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</si>
  <si>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</si>
  <si>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</si>
  <si>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</si>
  <si>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</si>
  <si>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</si>
  <si>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</si>
  <si>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</si>
  <si>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</si>
  <si>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</si>
  <si>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</si>
  <si>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</si>
  <si>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</si>
  <si>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</si>
  <si>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</si>
  <si>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</si>
  <si>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</si>
  <si>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</si>
  <si>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</si>
  <si>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</si>
  <si>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</si>
  <si>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</si>
  <si>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</si>
  <si>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</si>
  <si>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</si>
  <si>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</si>
  <si>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</si>
  <si>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</si>
  <si>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</si>
  <si>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</si>
  <si>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</si>
  <si>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</si>
  <si>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</si>
  <si>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</si>
  <si>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</si>
  <si>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</si>
  <si>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</si>
  <si>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</si>
  <si>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</si>
  <si>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</si>
  <si>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</si>
  <si>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</si>
  <si>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</si>
  <si>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</si>
  <si>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</si>
  <si>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</si>
  <si>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</si>
  <si>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</si>
  <si>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</si>
  <si>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</si>
  <si>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</si>
  <si>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</si>
  <si>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</si>
  <si>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</si>
  <si>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</si>
  <si>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</si>
  <si>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</si>
  <si>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</si>
  <si>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</si>
  <si>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</si>
  <si>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</si>
  <si>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</si>
  <si>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</si>
  <si>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</si>
  <si>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</si>
  <si>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</si>
  <si>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</si>
  <si>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</si>
  <si>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</si>
  <si>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</si>
  <si>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</si>
  <si>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</si>
  <si>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</si>
  <si>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</si>
  <si>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</si>
  <si>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</si>
  <si>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</si>
  <si>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</si>
  <si>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</si>
  <si>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</si>
  <si>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1655189422</t>
  </si>
  <si>
    <t>165843001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</si>
  <si>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</si>
  <si>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</si>
  <si>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</si>
  <si>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26354350</t>
  </si>
  <si>
    <t>Лечебно-профилактическое частное учреждение профсоюзов Санаторий "Бакирово"</t>
  </si>
  <si>
    <t>1625000119</t>
  </si>
  <si>
    <t>164901001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</si>
  <si>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</si>
  <si>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</si>
  <si>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</si>
  <si>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</si>
  <si>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</si>
  <si>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</si>
  <si>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</si>
  <si>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</si>
  <si>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</si>
  <si>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</si>
  <si>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</si>
  <si>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</si>
  <si>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</si>
  <si>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</si>
  <si>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</si>
  <si>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</si>
  <si>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</si>
  <si>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</si>
  <si>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162001001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</si>
  <si>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</si>
  <si>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</si>
  <si>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</si>
  <si>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</si>
  <si>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</si>
  <si>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</si>
  <si>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</si>
  <si>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</si>
  <si>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</si>
  <si>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</si>
  <si>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</si>
  <si>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</si>
  <si>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</si>
  <si>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</si>
  <si>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</si>
  <si>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</si>
  <si>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</si>
  <si>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</si>
  <si>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</si>
  <si>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</si>
  <si>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</si>
  <si>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</si>
  <si>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</si>
  <si>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</si>
  <si>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</si>
  <si>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</si>
  <si>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</si>
  <si>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</si>
  <si>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</si>
  <si>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</si>
  <si>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</si>
  <si>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</si>
  <si>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</si>
  <si>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</si>
  <si>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</si>
  <si>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</si>
  <si>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</si>
  <si>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26354405</t>
  </si>
  <si>
    <t>ОАО "Зеленодольское предприятие тепловых сетей"</t>
  </si>
  <si>
    <t>1648017567</t>
  </si>
  <si>
    <t>26467125</t>
  </si>
  <si>
    <t>ОАО "Казанский завод Медтехника"</t>
  </si>
  <si>
    <t>1660008880</t>
  </si>
  <si>
    <t>26354450</t>
  </si>
  <si>
    <t>ОАО "Казанский завод медицинской аппаратуры"</t>
  </si>
  <si>
    <t>1656000729</t>
  </si>
  <si>
    <t>165601001</t>
  </si>
  <si>
    <t>28031957</t>
  </si>
  <si>
    <t>ОАО "Казанькомпрессормаш"</t>
  </si>
  <si>
    <t>1660004878</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</si>
  <si>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</si>
  <si>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</si>
  <si>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</si>
  <si>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</si>
  <si>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</si>
  <si>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</si>
  <si>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</si>
  <si>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</si>
  <si>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</si>
  <si>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</si>
  <si>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</si>
  <si>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</si>
  <si>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</si>
  <si>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</si>
  <si>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</si>
  <si>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</si>
  <si>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</si>
  <si>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</si>
  <si>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</si>
  <si>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</si>
  <si>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</si>
  <si>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</si>
  <si>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</si>
  <si>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</si>
  <si>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</si>
  <si>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</si>
  <si>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26541828</t>
  </si>
  <si>
    <t>ОАО "ТГК-16"</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</si>
  <si>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</si>
  <si>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</si>
  <si>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</si>
  <si>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</si>
  <si>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</si>
  <si>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</si>
  <si>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</si>
  <si>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</si>
  <si>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</si>
  <si>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</si>
  <si>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</si>
  <si>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</si>
  <si>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</si>
  <si>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</si>
  <si>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</si>
  <si>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</si>
  <si>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</si>
  <si>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</si>
  <si>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</si>
  <si>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</si>
  <si>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</si>
  <si>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</si>
  <si>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</si>
  <si>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</si>
  <si>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</si>
  <si>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</si>
  <si>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</si>
  <si>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</si>
  <si>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</si>
  <si>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</si>
  <si>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</si>
  <si>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</si>
  <si>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</si>
  <si>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</si>
  <si>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</si>
  <si>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</si>
  <si>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</si>
  <si>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</si>
  <si>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</si>
  <si>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</si>
  <si>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</si>
  <si>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</si>
  <si>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</si>
  <si>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</si>
  <si>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</si>
  <si>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</si>
  <si>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</si>
  <si>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</si>
  <si>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</si>
  <si>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</si>
  <si>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</si>
  <si>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</si>
  <si>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</si>
  <si>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</si>
  <si>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</si>
  <si>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</si>
  <si>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</si>
  <si>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163301001</t>
  </si>
  <si>
    <t>26354320</t>
  </si>
  <si>
    <t>ООО "Инженерные сети"</t>
  </si>
  <si>
    <t>1605004563</t>
  </si>
  <si>
    <t>160501001</t>
  </si>
  <si>
    <t>26405671</t>
  </si>
  <si>
    <t>1623009998</t>
  </si>
  <si>
    <t>30814015</t>
  </si>
  <si>
    <t>ООО "Интеграция"</t>
  </si>
  <si>
    <t>1658191691</t>
  </si>
  <si>
    <t>165801001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</si>
  <si>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</si>
  <si>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</si>
  <si>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</si>
  <si>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</si>
  <si>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</si>
  <si>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</si>
  <si>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</si>
  <si>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</si>
  <si>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</si>
  <si>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</si>
  <si>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</si>
  <si>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</si>
  <si>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</si>
  <si>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</si>
  <si>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</si>
  <si>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</si>
  <si>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</si>
  <si>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</si>
  <si>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</si>
  <si>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</si>
  <si>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</si>
  <si>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</si>
  <si>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</si>
  <si>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</si>
  <si>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</si>
  <si>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</si>
  <si>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</si>
  <si>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</si>
  <si>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</si>
  <si>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</si>
  <si>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</si>
  <si>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</si>
  <si>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</si>
  <si>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</si>
  <si>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</si>
  <si>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</si>
  <si>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</si>
  <si>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</si>
  <si>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</si>
  <si>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</si>
  <si>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</si>
  <si>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</si>
  <si>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</si>
  <si>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</si>
  <si>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</si>
  <si>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</si>
  <si>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</si>
  <si>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</si>
  <si>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</si>
  <si>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</si>
  <si>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</si>
  <si>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</si>
  <si>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</si>
  <si>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</si>
  <si>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</si>
  <si>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</si>
  <si>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</si>
  <si>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</si>
  <si>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</si>
  <si>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</si>
  <si>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</si>
  <si>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</si>
  <si>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</si>
  <si>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</si>
  <si>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</si>
  <si>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</si>
  <si>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</si>
  <si>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</si>
  <si>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</si>
  <si>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</si>
  <si>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</si>
  <si>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</si>
  <si>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</si>
  <si>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</si>
  <si>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</si>
  <si>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</si>
  <si>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</si>
  <si>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</si>
  <si>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</si>
  <si>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</si>
  <si>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</si>
  <si>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</si>
  <si>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</si>
  <si>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</si>
  <si>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</si>
  <si>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</si>
  <si>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</si>
  <si>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26354446</t>
  </si>
  <si>
    <t>ООО "СКП "Татнефть-Ак Барс"</t>
  </si>
  <si>
    <t>1655085014</t>
  </si>
  <si>
    <t>26354364</t>
  </si>
  <si>
    <t>ООО "Спасские коммунальные сети"</t>
  </si>
  <si>
    <t>1637005369</t>
  </si>
  <si>
    <t>163701001</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</si>
  <si>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</si>
  <si>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</si>
  <si>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</si>
  <si>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</si>
  <si>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</si>
  <si>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</si>
  <si>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</si>
  <si>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</si>
  <si>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</si>
  <si>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</si>
  <si>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</si>
  <si>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</si>
  <si>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</si>
  <si>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</si>
  <si>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</si>
  <si>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</si>
  <si>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</si>
  <si>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</si>
  <si>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</si>
  <si>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</si>
  <si>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</si>
  <si>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</si>
  <si>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</si>
  <si>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</si>
  <si>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</si>
  <si>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</si>
  <si>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</si>
  <si>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</si>
  <si>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</si>
  <si>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</si>
  <si>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</si>
  <si>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</si>
  <si>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</si>
  <si>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</si>
  <si>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</si>
  <si>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</si>
  <si>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</si>
  <si>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</si>
  <si>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</si>
  <si>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</si>
  <si>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</si>
  <si>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</si>
  <si>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</si>
  <si>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</si>
  <si>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</si>
  <si>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</si>
  <si>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</si>
  <si>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</si>
  <si>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</si>
  <si>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</si>
  <si>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</si>
  <si>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</si>
  <si>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</si>
  <si>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</si>
  <si>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</si>
  <si>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</si>
  <si>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</si>
  <si>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</si>
  <si>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</si>
  <si>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</si>
  <si>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</si>
  <si>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</si>
  <si>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</si>
  <si>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</si>
  <si>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</si>
  <si>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</si>
  <si>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</si>
  <si>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</si>
  <si>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</si>
  <si>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</si>
  <si>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</si>
  <si>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</si>
  <si>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</si>
  <si>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</si>
  <si>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</si>
  <si>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</si>
  <si>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</si>
  <si>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</si>
  <si>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</si>
  <si>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</si>
  <si>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</si>
  <si>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</si>
  <si>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</si>
  <si>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</si>
  <si>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</si>
  <si>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</si>
  <si>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</si>
  <si>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</si>
  <si>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</si>
  <si>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</si>
  <si>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165701001</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</si>
  <si>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</si>
  <si>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</si>
  <si>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</si>
  <si>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</si>
  <si>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</si>
  <si>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</si>
  <si>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</si>
  <si>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</si>
  <si>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</si>
  <si>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</si>
  <si>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</si>
  <si>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</si>
  <si>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</si>
  <si>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</si>
  <si>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</si>
  <si>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</si>
  <si>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</si>
  <si>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</si>
  <si>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</si>
  <si>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</si>
  <si>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</si>
  <si>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</si>
  <si>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</si>
  <si>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</si>
  <si>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</si>
  <si>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</si>
  <si>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</si>
  <si>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</si>
  <si>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</si>
  <si>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</si>
  <si>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997850001</t>
  </si>
  <si>
    <t>27664844</t>
  </si>
  <si>
    <t>ПАО "Казаньоргсинтез"</t>
  </si>
  <si>
    <t>1658008723</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</si>
  <si>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</si>
  <si>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</si>
  <si>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</si>
  <si>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</si>
  <si>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</si>
  <si>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</si>
  <si>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</si>
  <si>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</si>
  <si>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</si>
  <si>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26354341</t>
  </si>
  <si>
    <t>Учреждение профсоюзов санаторий "Васильевский"</t>
  </si>
  <si>
    <t>1620000411</t>
  </si>
  <si>
    <t>26354352</t>
  </si>
  <si>
    <t>Учреждение профсоюзов санаторий "Шифалы Су - Ижминводы"</t>
  </si>
  <si>
    <t>1627000509</t>
  </si>
  <si>
    <t>162701001</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</si>
  <si>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</si>
  <si>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</si>
  <si>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</si>
  <si>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</si>
  <si>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</si>
  <si>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</si>
  <si>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</si>
  <si>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</si>
  <si>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</si>
  <si>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</si>
  <si>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26509753</t>
  </si>
  <si>
    <t>ФГБОУ ВО Казанская ГАВМ</t>
  </si>
  <si>
    <t>1660007935</t>
  </si>
  <si>
    <t>26467089</t>
  </si>
  <si>
    <t>ФГБОУ ВПО "Казанский национальный исследовательский технический университет им. А.Н.Туполева"</t>
  </si>
  <si>
    <t>1654003114</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</si>
  <si>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</si>
  <si>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</si>
  <si>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</si>
  <si>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</si>
  <si>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</si>
  <si>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</si>
  <si>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</si>
  <si>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</si>
  <si>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</si>
  <si>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</si>
  <si>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</si>
  <si>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</si>
  <si>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</si>
  <si>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</si>
  <si>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</si>
  <si>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</si>
  <si>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</si>
  <si>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</si>
  <si>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</si>
  <si>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</si>
  <si>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</si>
  <si>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</si>
  <si>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</si>
  <si>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</si>
  <si>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</si>
  <si>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</si>
  <si>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</si>
  <si>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</si>
  <si>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</si>
  <si>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</si>
  <si>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</si>
  <si>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18.12.2018</t>
  </si>
  <si>
    <t>Официальный сайт правовой информации Министерства юстиции РТ:  http//pravo.tatarstan.ru</t>
  </si>
  <si>
    <t>5-96/тэ</t>
  </si>
  <si>
    <t>420021, Казань, Тукая, 162</t>
  </si>
  <si>
    <t>Абдулхаков Рустам Рифгатович</t>
  </si>
  <si>
    <t>Камалова Эльвира Салиховна</t>
  </si>
  <si>
    <t>начальник ПФО</t>
  </si>
  <si>
    <t>(843) 211 12 96</t>
  </si>
  <si>
    <t>pfo-kazenergo@rambler.ru</t>
  </si>
  <si>
    <t>О</t>
  </si>
  <si>
    <t>Город Казань, Город Казань (92701000);</t>
  </si>
  <si>
    <t>Тариф на тепловую энергию, поставляемую теплосетевым организациям, приобретающим тепловую энергию с целью компенсации потерь тепловой энергии</t>
  </si>
  <si>
    <t>30.06.2019</t>
  </si>
  <si>
    <t>01.07.2019</t>
  </si>
  <si>
    <t>31.12.2019</t>
  </si>
  <si>
    <t>01.01.2020</t>
  </si>
  <si>
    <t>30.06.2020</t>
  </si>
  <si>
    <t>01.07.2020</t>
  </si>
  <si>
    <t>31.12.2020</t>
  </si>
  <si>
    <t>01.01.2021</t>
  </si>
  <si>
    <t>30.06.2021</t>
  </si>
  <si>
    <t>01.07.2021</t>
  </si>
  <si>
    <t>31.12.2021</t>
  </si>
  <si>
    <t>01.01.2022</t>
  </si>
  <si>
    <t>30.06.2022</t>
  </si>
  <si>
    <t>01.07.2022</t>
  </si>
  <si>
    <t>31.12.2022</t>
  </si>
  <si>
    <t>01.01.2023</t>
  </si>
  <si>
    <t>30.06.2023</t>
  </si>
  <si>
    <t>01.07.2023</t>
  </si>
  <si>
    <t xml:space="preserve">ДОГОВОР ОКАЗАНИЯ УСЛУГ ПО ПЕРЕДАЧЕ ТЕПЛОВОЙ ЭНЕРГИИ 
И ТЕПЛОНОСИТЕЛЯ, А ТАКЖЕ НА ПОСТАВКУ ТЕПЛОВОЙ ЭНЕРГИИ И ТЕПЛОНОСИТЕЛЯ С ЦЕЛЬЮ КОМПЕНСАЦИИ ПОТЕРЬ.
</t>
  </si>
  <si>
    <t>https://portal.eias.ru/Portal/DownloadPage.aspx?type=12&amp;guid=296be572-45b7-4e42-9c83-575d54ef78c4</t>
  </si>
  <si>
    <t>https://portal.eias.ru/Portal/DownloadPage.aspx?type=12&amp;guid=c43bbbee-8a23-4355-b24c-a6f507b71124</t>
  </si>
  <si>
    <t>Договорнаподключениексистеметеплоснабжения</t>
  </si>
  <si>
    <t>11.09.2017</t>
  </si>
  <si>
    <t>http://www.kazenergo.com/connection/</t>
  </si>
  <si>
    <t>https://portal.eias.ru/Portal/DownloadPage.aspx?type=12&amp;guid=baec5e53-9670-4546-b230-60f48cd2c729</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</si>
  <si>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</si>
  <si>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</si>
  <si>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</si>
  <si>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РТ, г. Казань, 420021, Тукая, 162</t>
  </si>
  <si>
    <t>c 08:00 до 17:00</t>
  </si>
  <si>
    <t>понедельник-пятница</t>
  </si>
  <si>
    <t>понедельник-пятница: c 08:00 до 17:00</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</si>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</sst>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4">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b/>
      <u val="single"/>
      <sz val="11"/>
      <color indexed="12"/>
      <name val="Arial"/>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u val="single"/>
      <sz val="1"/>
      <color rgb="FF333399"/>
      <name val="Tahoma"/>
      <family val="2"/>
    </font>
    <font>
      <sz val="1"/>
      <name val="Webdings2"/>
      <family val="0"/>
    </font>
    <font>
      <b/>
      <sz val="1"/>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7">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indexed="55"/>
      </left>
      <right style="thin">
        <color indexed="55"/>
      </right>
      <top style="thin">
        <color indexed="55"/>
      </top>
      <bottom style="thin">
        <color indexed="55"/>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color indexed="0"/>
      </left>
      <right style="thin">
        <color indexed="23"/>
      </right>
      <top>
        <color indexed="0"/>
      </top>
      <bottom style="thin">
        <color indexed="23"/>
      </bottom>
    </border>
    <border>
      <left>
        <color indexed="0"/>
      </left>
      <right>
        <color indexed="0"/>
      </right>
      <top>
        <color indexed="0"/>
      </top>
      <bottom style="thin">
        <color indexed="23"/>
      </bottom>
    </border>
    <border>
      <left style="thin">
        <color indexed="23"/>
      </left>
      <right>
        <color indexed="0"/>
      </right>
      <top>
        <color indexed="0"/>
      </top>
      <bottom style="thin">
        <color indexed="23"/>
      </bottom>
    </border>
    <border>
      <left>
        <color indexed="0"/>
      </left>
      <right style="thin">
        <color indexed="23"/>
      </right>
      <top>
        <color indexed="0"/>
      </top>
      <bottom>
        <color indexed="0"/>
      </bottom>
    </border>
    <border>
      <left style="thin">
        <color indexed="23"/>
      </left>
      <right>
        <color indexed="0"/>
      </right>
      <top>
        <color indexed="0"/>
      </top>
      <bottom/>
    </border>
    <border>
      <left style="thin">
        <color indexed="63"/>
      </left>
      <right style="thin">
        <color indexed="63"/>
      </right>
      <top style="thin">
        <color indexed="63"/>
      </top>
      <bottom>
        <color indexed="0"/>
      </bottom>
    </border>
    <border>
      <left/>
      <right style="thin">
        <color indexed="22"/>
      </right>
      <top style="thin">
        <color indexed="22"/>
      </top>
      <bottom style="thin">
        <color indexed="22"/>
      </bottom>
    </border>
    <border>
      <left style="thin">
        <color indexed="22"/>
      </left>
      <right>
        <color indexed="0"/>
      </right>
      <top style="thin">
        <color indexed="22"/>
      </top>
      <bottom style="thin">
        <color indexed="22"/>
      </bottom>
    </border>
    <border>
      <left/>
      <right/>
      <top style="thin">
        <color indexed="22"/>
      </top>
      <bottom style="thin">
        <color indexed="22"/>
      </bottom>
    </border>
    <border>
      <left>
        <color indexed="0"/>
      </left>
      <right>
        <color indexed="0"/>
      </right>
      <top>
        <color indexed="0"/>
      </top>
      <bottom style="thin">
        <color indexed="22"/>
      </bottom>
    </border>
    <border>
      <left style="thin">
        <color rgb="FFD3DBDB"/>
      </left>
      <right style="thin">
        <color rgb="FFD3DBDB"/>
      </right>
      <top style="thin">
        <color rgb="FFD3DBDB"/>
      </top>
      <bottom style="thin">
        <color rgb="FFD3DBDB"/>
      </bottom>
    </border>
    <border>
      <left style="thin">
        <color rgb="FFD3DBDB"/>
      </left>
      <right>
        <color indexed="0"/>
      </right>
      <top style="thin">
        <color rgb="FFD3DBDB"/>
      </top>
      <bottom style="thin">
        <color rgb="FFD3DBDB"/>
      </bottom>
    </border>
    <border>
      <left style="thin">
        <color indexed="22"/>
      </left>
      <right style="thin">
        <color indexed="22"/>
      </right>
      <top style="thin">
        <color indexed="22"/>
      </top>
      <bottom>
        <color indexed="0"/>
      </bottom>
    </border>
    <border>
      <left>
        <color indexed="0"/>
      </left>
      <right>
        <color indexed="0"/>
      </right>
      <top style="dotted">
        <color auto="1"/>
      </top>
      <bottom style="dotted">
        <color auto="1"/>
      </bottom>
    </border>
    <border>
      <left style="thin">
        <color indexed="22"/>
      </left>
      <right>
        <color indexed="0"/>
      </right>
      <top style="thin">
        <color indexed="22"/>
      </top>
      <bottom>
        <color indexed="0"/>
      </bottom>
    </border>
    <border>
      <left>
        <color indexed="0"/>
      </left>
      <right>
        <color indexed="0"/>
      </right>
      <top style="thin">
        <color indexed="22"/>
      </top>
      <bottom>
        <color indexed="0"/>
      </bottom>
    </border>
    <border>
      <left>
        <color indexed="0"/>
      </left>
      <right style="thin">
        <color indexed="22"/>
      </right>
      <top style="thin">
        <color indexed="22"/>
      </top>
      <bottom>
        <color indexed="0"/>
      </bottom>
    </border>
    <border>
      <left>
        <color indexed="0"/>
      </left>
      <right>
        <color indexed="0"/>
      </right>
      <top style="thin">
        <color rgb="FFD3DBDB"/>
      </top>
      <bottom>
        <color indexed="0"/>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color indexed="0"/>
      </right>
      <top>
        <color indexed="0"/>
      </top>
      <bottom>
        <color indexed="0"/>
      </bottom>
    </border>
    <border>
      <left style="thin">
        <color indexed="22"/>
      </left>
      <right>
        <color indexed="0"/>
      </right>
      <top>
        <color indexed="0"/>
      </top>
      <bottom style="thin">
        <color indexed="22"/>
      </bottom>
    </border>
    <border>
      <left>
        <color indexed="0"/>
      </left>
      <right style="thin">
        <color indexed="22"/>
      </right>
      <top>
        <color indexed="0"/>
      </top>
      <bottom style="thin">
        <color indexed="22"/>
      </bottom>
    </border>
    <border>
      <left style="thin">
        <color indexed="22"/>
      </left>
      <right style="thin">
        <color indexed="22"/>
      </right>
      <top>
        <color indexed="0"/>
      </top>
      <bottom style="thin">
        <color indexed="22"/>
      </bottom>
    </border>
    <border>
      <left style="thin">
        <color indexed="22"/>
      </left>
      <right style="thin">
        <color indexed="22"/>
      </right>
      <top>
        <color indexed="0"/>
      </top>
      <bottom>
        <color indexed="0"/>
      </bottom>
    </border>
    <border>
      <left/>
      <right>
        <color indexed="0"/>
      </right>
      <top style="thin">
        <color rgb="FFD3DBDB"/>
      </top>
      <bottom style="thin">
        <color rgb="FFD3DBDB"/>
      </bottom>
    </border>
    <border>
      <left/>
      <right/>
      <top/>
      <bottom style="thin">
        <color rgb="FFD3DBDB"/>
      </bottom>
    </border>
    <border>
      <left>
        <color indexed="0"/>
      </left>
      <right style="thin">
        <color indexed="22"/>
      </right>
      <top>
        <color indexed="0"/>
      </top>
      <bottom>
        <color indexed="0"/>
      </bottom>
    </border>
    <border>
      <left style="thin">
        <color rgb="FFBCBCBC"/>
      </left>
      <right>
        <color indexed="0"/>
      </right>
      <top style="thin">
        <color rgb="FFBCBCBC"/>
      </top>
      <bottom style="thin">
        <color rgb="FFBCBCBC"/>
      </bottom>
    </border>
    <border>
      <left>
        <color indexed="0"/>
      </left>
      <right>
        <color indexed="0"/>
      </right>
      <top style="thin">
        <color rgb="FFBCBCBC"/>
      </top>
      <bottom style="thin">
        <color rgb="FFBCBCBC"/>
      </bottom>
    </border>
    <border>
      <left style="thin">
        <color indexed="55"/>
      </left>
      <right>
        <color indexed="0"/>
      </right>
      <top>
        <color indexed="0"/>
      </top>
      <bottom>
        <color indexed="0"/>
      </bottom>
    </border>
    <border>
      <left style="thin">
        <color indexed="22"/>
      </left>
      <right style="thin">
        <color indexed="22"/>
      </right>
      <top style="thin">
        <color indexed="22"/>
      </top>
      <bottom style="double">
        <color indexed="55"/>
      </bottom>
    </border>
  </borders>
  <cellStyleXfs count="143">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66"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4" fontId="0" fillId="0" borderId="0" applyFont="0" applyFill="0" applyBorder="0" applyAlignment="0" applyProtection="0"/>
    <xf numFmtId="168" fontId="7" fillId="2" borderId="0">
      <alignment/>
      <protection locked="0"/>
    </xf>
    <xf numFmtId="0" fontId="16" fillId="0" borderId="0" applyFill="0" applyBorder="0" applyProtection="0">
      <alignment vertical="center"/>
    </xf>
    <xf numFmtId="165" fontId="7" fillId="2" borderId="0">
      <alignment/>
      <protection locked="0"/>
    </xf>
    <xf numFmtId="169"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7"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3" fillId="0" borderId="0" applyNumberFormat="0" applyFill="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8" borderId="0" applyNumberFormat="0" applyBorder="0" applyAlignment="0" applyProtection="0"/>
    <xf numFmtId="0" fontId="88" fillId="9" borderId="0" applyNumberFormat="0" applyBorder="0" applyAlignment="0" applyProtection="0"/>
    <xf numFmtId="0" fontId="89" fillId="10" borderId="0" applyNumberFormat="0" applyBorder="0" applyAlignment="0" applyProtection="0"/>
    <xf numFmtId="0" fontId="90" fillId="11" borderId="6" applyNumberFormat="0" applyAlignment="0" applyProtection="0"/>
    <xf numFmtId="0" fontId="91" fillId="11" borderId="7" applyNumberFormat="0" applyAlignment="0" applyProtection="0"/>
    <xf numFmtId="0" fontId="92" fillId="0" borderId="8" applyNumberFormat="0" applyFill="0" applyAlignment="0" applyProtection="0"/>
    <xf numFmtId="0" fontId="93" fillId="12" borderId="9" applyNumberFormat="0" applyAlignment="0" applyProtection="0"/>
    <xf numFmtId="0" fontId="94" fillId="0" borderId="0" applyNumberFormat="0" applyFill="0" applyBorder="0" applyAlignment="0" applyProtection="0"/>
    <xf numFmtId="0" fontId="0" fillId="13" borderId="10" applyNumberFormat="0" applyFont="0" applyAlignment="0" applyProtection="0"/>
    <xf numFmtId="0" fontId="95" fillId="0" borderId="0" applyNumberFormat="0" applyFill="0" applyBorder="0" applyAlignment="0" applyProtection="0"/>
    <xf numFmtId="0" fontId="96" fillId="0" borderId="11" applyNumberFormat="0" applyFill="0" applyAlignment="0" applyProtection="0"/>
    <xf numFmtId="0" fontId="97"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7" fillId="29" borderId="0" applyNumberFormat="0" applyBorder="0" applyAlignment="0" applyProtection="0"/>
    <xf numFmtId="0" fontId="9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7" fillId="33" borderId="0" applyNumberFormat="0" applyBorder="0" applyAlignment="0" applyProtection="0"/>
    <xf numFmtId="0" fontId="97"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7" fillId="37" borderId="0" applyNumberFormat="0" applyBorder="0" applyAlignment="0" applyProtection="0"/>
    <xf numFmtId="0" fontId="2" fillId="0" borderId="0">
      <alignment/>
      <protection/>
    </xf>
    <xf numFmtId="43" fontId="0" fillId="0" borderId="0" applyFont="0" applyFill="0" applyBorder="0" applyAlignment="0" applyProtection="0"/>
    <xf numFmtId="41" fontId="0" fillId="0" borderId="0" applyFont="0" applyFill="0" applyBorder="0" applyAlignment="0" applyProtection="0"/>
    <xf numFmtId="44" fontId="0" fillId="0" borderId="0" applyFont="0" applyFill="0" applyBorder="0" applyAlignment="0" applyProtection="0"/>
    <xf numFmtId="42" fontId="0" fillId="0" borderId="0" applyFont="0" applyFill="0" applyBorder="0" applyAlignment="0" applyProtection="0"/>
    <xf numFmtId="9" fontId="0" fillId="0" borderId="0" applyFont="0" applyFill="0" applyBorder="0" applyAlignment="0" applyProtection="0"/>
    <xf numFmtId="0" fontId="2" fillId="0" borderId="0">
      <alignment/>
      <protection/>
    </xf>
    <xf numFmtId="0" fontId="19" fillId="0" borderId="1" applyNumberFormat="0" applyAlignment="0">
      <protection locked="0"/>
    </xf>
    <xf numFmtId="0" fontId="49" fillId="0" borderId="0" applyNumberFormat="0" applyFill="0" applyBorder="0" applyAlignment="0" applyProtection="0"/>
    <xf numFmtId="0" fontId="13" fillId="0" borderId="0" applyNumberFormat="0" applyFill="0" applyBorder="0" applyAlignment="0" applyProtection="0"/>
    <xf numFmtId="0" fontId="2" fillId="0" borderId="0">
      <alignment/>
      <protection/>
    </xf>
    <xf numFmtId="0" fontId="3" fillId="0" borderId="0">
      <alignment/>
      <protection/>
    </xf>
    <xf numFmtId="0" fontId="22" fillId="0" borderId="0">
      <alignment/>
      <protection/>
    </xf>
    <xf numFmtId="49" fontId="0" fillId="0" borderId="0" applyBorder="0">
      <alignment vertical="top"/>
      <protection/>
    </xf>
    <xf numFmtId="49" fontId="0" fillId="0" borderId="0" applyBorder="0">
      <alignment vertical="top"/>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67" fillId="0" borderId="0" applyNumberFormat="0" applyFill="0" applyBorder="0" applyAlignment="0" applyProtection="0"/>
    <xf numFmtId="0" fontId="0" fillId="0" borderId="12" applyNumberFormat="0" applyFont="0" applyFill="0" applyAlignment="0" applyProtection="0"/>
    <xf numFmtId="49" fontId="7" fillId="0" borderId="0" applyBorder="0">
      <alignment vertical="top"/>
      <protection/>
    </xf>
    <xf numFmtId="0" fontId="2" fillId="0" borderId="0">
      <alignment/>
      <protection/>
    </xf>
    <xf numFmtId="0" fontId="2" fillId="0" borderId="0">
      <alignment/>
      <protection/>
    </xf>
  </cellStyleXfs>
  <cellXfs count="1327">
    <xf numFmtId="49" fontId="0" fillId="0" borderId="0" xfId="0"/>
    <xf numFmtId="0" fontId="52"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3"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12" fillId="0" borderId="0" xfId="71" applyFont="1" applyAlignment="1" applyProtection="1">
      <alignment horizontal="center"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4"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4" xfId="70" applyFont="1" applyFill="1" applyBorder="1" applyAlignment="1" applyProtection="1">
      <alignment vertical="center" wrapText="1"/>
      <protection/>
    </xf>
    <xf numFmtId="0" fontId="0" fillId="0" borderId="14"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2"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2"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2" xfId="59" applyNumberFormat="1" applyFont="1" applyFill="1" applyBorder="1" applyAlignment="1" applyProtection="1">
      <alignment horizontal="center" vertical="center" wrapText="1"/>
      <protection/>
    </xf>
    <xf numFmtId="49" fontId="35" fillId="2" borderId="12"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2"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2"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73" applyNumberFormat="1" applyFont="1" applyFill="1" applyAlignment="1" applyProtection="1">
      <alignment vertical="center" wrapText="1"/>
      <protection/>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4"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center" vertical="center" wrapText="1"/>
      <protection/>
    </xf>
    <xf numFmtId="4" fontId="7" fillId="7" borderId="14" xfId="49" applyNumberFormat="1" applyFont="1" applyFill="1" applyBorder="1" applyAlignment="1" applyProtection="1">
      <alignment horizontal="right" vertical="center" wrapText="1"/>
      <protection/>
    </xf>
    <xf numFmtId="49" fontId="7" fillId="41" borderId="14" xfId="72" applyNumberFormat="1" applyFont="1" applyFill="1" applyBorder="1" applyAlignment="1" applyProtection="1">
      <alignment horizontal="center" vertical="center" wrapText="1"/>
      <protection locked="0"/>
    </xf>
    <xf numFmtId="49" fontId="7" fillId="39" borderId="14" xfId="49" applyNumberFormat="1" applyFont="1" applyFill="1" applyBorder="1" applyAlignment="1" applyProtection="1">
      <alignment horizontal="left" vertical="center" wrapText="1"/>
      <protection locked="0"/>
    </xf>
    <xf numFmtId="49" fontId="7" fillId="2" borderId="14" xfId="73" applyNumberFormat="1" applyFont="1" applyFill="1" applyBorder="1" applyAlignment="1" applyProtection="1">
      <alignment horizontal="left" vertical="center" wrapText="1"/>
      <protection locked="0"/>
    </xf>
    <xf numFmtId="49" fontId="7" fillId="7" borderId="14"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4"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4" xfId="66" applyFont="1" applyFill="1" applyBorder="1" applyAlignment="1" applyProtection="1">
      <alignment horizontal="center" vertical="center" wrapText="1"/>
      <protection/>
    </xf>
    <xf numFmtId="0" fontId="7" fillId="0" borderId="14"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4" xfId="72" applyNumberFormat="1" applyFont="1" applyFill="1" applyBorder="1" applyAlignment="1" applyProtection="1">
      <alignment horizontal="center" vertical="center" wrapText="1"/>
      <protection/>
    </xf>
    <xf numFmtId="49" fontId="0" fillId="0" borderId="24" xfId="0" applyBorder="1"/>
    <xf numFmtId="0" fontId="7" fillId="7" borderId="14" xfId="68" applyFont="1" applyFill="1" applyBorder="1" applyAlignment="1" applyProtection="1">
      <alignment horizontal="center" vertical="center"/>
      <protection/>
    </xf>
    <xf numFmtId="49" fontId="7" fillId="2" borderId="14"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4" xfId="67" applyNumberFormat="1" applyFont="1" applyFill="1" applyBorder="1" applyAlignment="1" applyProtection="1">
      <alignment horizontal="center" vertical="center" wrapText="1"/>
      <protection/>
    </xf>
    <xf numFmtId="49" fontId="7" fillId="0" borderId="14"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4"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49" fontId="7" fillId="0" borderId="14" xfId="0" applyNumberFormat="1" applyFont="1" applyBorder="1" applyProtection="1">
      <protection/>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8" fillId="0" borderId="0" xfId="0" applyFont="1"/>
    <xf numFmtId="0" fontId="68" fillId="0" borderId="0" xfId="73" applyFont="1" applyFill="1" applyAlignment="1" applyProtection="1">
      <alignment vertical="center" wrapText="1"/>
      <protection/>
    </xf>
    <xf numFmtId="49" fontId="0" fillId="7" borderId="14" xfId="73" applyNumberFormat="1" applyFont="1" applyFill="1" applyBorder="1" applyAlignment="1" applyProtection="1">
      <alignment horizontal="center" vertical="center" wrapText="1"/>
      <protection/>
    </xf>
    <xf numFmtId="0" fontId="7" fillId="0" borderId="14" xfId="73" applyFont="1" applyFill="1" applyBorder="1" applyAlignment="1" applyProtection="1">
      <alignment horizontal="center" vertical="center" wrapText="1"/>
      <protection/>
    </xf>
    <xf numFmtId="0" fontId="12" fillId="0" borderId="0" xfId="71" applyFont="1" applyFill="1" applyAlignment="1" applyProtection="1">
      <alignment horizontal="left"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4"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4"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70"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70"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4" xfId="0" applyNumberFormat="1" applyFont="1" applyFill="1" applyBorder="1" applyAlignment="1" applyProtection="1">
      <alignment vertical="center" wrapText="1"/>
      <protection/>
    </xf>
    <xf numFmtId="0" fontId="70" fillId="0" borderId="0" xfId="0" applyNumberFormat="1" applyFont="1" applyAlignment="1">
      <alignment vertical="center"/>
    </xf>
    <xf numFmtId="0" fontId="72" fillId="0" borderId="0" xfId="0" applyNumberFormat="1" applyFont="1" applyAlignment="1">
      <alignment vertical="center"/>
    </xf>
    <xf numFmtId="0" fontId="70" fillId="0" borderId="0" xfId="73" applyFont="1" applyFill="1" applyAlignment="1" applyProtection="1">
      <alignment vertical="center"/>
      <protection/>
    </xf>
    <xf numFmtId="49" fontId="70" fillId="0" borderId="0" xfId="0" applyFont="1" applyAlignment="1">
      <alignment vertical="top"/>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0" fillId="0" borderId="0" xfId="0" applyNumberFormat="1" applyFont="1" applyFill="1" applyAlignment="1" applyProtection="1">
      <alignment vertical="center"/>
      <protection/>
    </xf>
    <xf numFmtId="49" fontId="70"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4" xfId="0" applyNumberFormat="1" applyFont="1" applyFill="1" applyBorder="1" applyProtection="1">
      <protection/>
    </xf>
    <xf numFmtId="49" fontId="7" fillId="0" borderId="14"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4" xfId="0" applyFill="1" applyBorder="1" applyAlignment="1">
      <alignment vertical="top" wrapText="1"/>
    </xf>
    <xf numFmtId="0" fontId="0" fillId="0" borderId="14"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70"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8" fillId="0" borderId="0" xfId="73" applyNumberFormat="1" applyFont="1" applyFill="1" applyAlignment="1" applyProtection="1">
      <alignment vertical="center"/>
      <protection/>
    </xf>
    <xf numFmtId="167" fontId="7" fillId="0" borderId="14" xfId="73" applyNumberFormat="1" applyFont="1" applyFill="1" applyBorder="1" applyAlignment="1" applyProtection="1">
      <alignment horizontal="center" vertical="center" wrapText="1"/>
      <protection/>
    </xf>
    <xf numFmtId="167" fontId="7" fillId="0" borderId="14" xfId="52" applyNumberFormat="1" applyFont="1" applyFill="1" applyBorder="1" applyAlignment="1" applyProtection="1">
      <alignment horizontal="center" vertical="center" wrapText="1"/>
      <protection/>
    </xf>
    <xf numFmtId="0" fontId="68" fillId="43" borderId="29" xfId="73" applyFont="1" applyFill="1" applyBorder="1" applyAlignment="1" applyProtection="1">
      <alignment horizontal="center" vertical="center" wrapText="1"/>
      <protection/>
    </xf>
    <xf numFmtId="0" fontId="68" fillId="43" borderId="30" xfId="73" applyFont="1" applyFill="1" applyBorder="1" applyAlignment="1" applyProtection="1">
      <alignment horizontal="center" vertical="center" wrapText="1"/>
      <protection/>
    </xf>
    <xf numFmtId="49" fontId="68"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8" fillId="43" borderId="31" xfId="73" applyNumberFormat="1" applyFont="1" applyFill="1" applyBorder="1" applyAlignment="1" applyProtection="1">
      <alignment horizontal="left" vertical="center" wrapText="1"/>
      <protection/>
    </xf>
    <xf numFmtId="49" fontId="7" fillId="38" borderId="14" xfId="73" applyNumberFormat="1" applyFont="1" applyFill="1" applyBorder="1" applyAlignment="1" applyProtection="1">
      <alignment horizontal="center" vertical="center" wrapText="1"/>
      <protection/>
    </xf>
    <xf numFmtId="0" fontId="73"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4" fillId="0" borderId="0" xfId="57" applyFont="1" applyFill="1" applyProtection="1">
      <alignment/>
      <protection/>
    </xf>
    <xf numFmtId="49" fontId="35" fillId="7" borderId="0" xfId="63">
      <alignment vertical="top"/>
      <protection/>
    </xf>
    <xf numFmtId="49" fontId="50" fillId="40" borderId="0" xfId="0" applyFont="1" applyFill="1" applyProtection="1">
      <protection/>
    </xf>
    <xf numFmtId="49" fontId="0" fillId="0" borderId="0" xfId="0" applyFill="1" applyProtection="1">
      <protection/>
    </xf>
    <xf numFmtId="49" fontId="50" fillId="0" borderId="0" xfId="0" applyFont="1" applyFill="1" applyProtection="1">
      <protection/>
    </xf>
    <xf numFmtId="0" fontId="68" fillId="0" borderId="0" xfId="73" applyFont="1" applyFill="1" applyAlignment="1" applyProtection="1">
      <alignment vertical="center"/>
      <protection/>
    </xf>
    <xf numFmtId="49" fontId="68"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8" fillId="0" borderId="0" xfId="0" applyFont="1" applyFill="1" applyAlignment="1" applyProtection="1">
      <alignment vertical="top"/>
      <protection/>
    </xf>
    <xf numFmtId="49" fontId="68"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4"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4"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2" xfId="55" applyFont="1" applyBorder="1" applyAlignment="1" applyProtection="1">
      <alignment horizontal="justify" vertical="center" wrapText="1"/>
      <protection/>
    </xf>
    <xf numFmtId="0" fontId="51" fillId="0" borderId="0" xfId="71" applyFont="1" applyFill="1" applyAlignment="1" applyProtection="1">
      <alignment vertical="top" wrapText="1"/>
      <protection/>
    </xf>
    <xf numFmtId="0" fontId="7" fillId="0" borderId="12" xfId="55" applyFont="1" applyBorder="1" applyAlignment="1" applyProtection="1">
      <alignment horizontal="justify" vertical="center" wrapText="1"/>
      <protection/>
    </xf>
    <xf numFmtId="49" fontId="7" fillId="0" borderId="0" xfId="54" applyNumberFormat="1" applyFont="1">
      <alignment vertical="top"/>
      <protection/>
    </xf>
    <xf numFmtId="0" fontId="7" fillId="7" borderId="0" xfId="73" applyFont="1" applyFill="1" applyBorder="1" applyAlignment="1" applyProtection="1">
      <alignment horizontal="right" vertical="center"/>
      <protection/>
    </xf>
    <xf numFmtId="0" fontId="0" fillId="0" borderId="14" xfId="73" applyFont="1" applyFill="1" applyBorder="1" applyAlignment="1" applyProtection="1">
      <alignment horizontal="left" vertical="center" wrapText="1" indent="1"/>
      <protection/>
    </xf>
    <xf numFmtId="49" fontId="13" fillId="39" borderId="14" xfId="49" applyNumberFormat="1" applyFont="1" applyFill="1" applyBorder="1" applyAlignment="1" applyProtection="1">
      <alignment horizontal="left" vertical="center" wrapText="1"/>
      <protection locked="0"/>
    </xf>
    <xf numFmtId="0" fontId="0" fillId="39" borderId="14" xfId="49" applyNumberFormat="1" applyFont="1" applyFill="1" applyBorder="1" applyAlignment="1" applyProtection="1">
      <alignment horizontal="left" vertical="center" wrapText="1" indent="2"/>
      <protection locked="0"/>
    </xf>
    <xf numFmtId="49" fontId="70" fillId="0" borderId="0" xfId="54" applyFont="1" applyAlignment="1">
      <alignment vertical="top"/>
      <protection/>
    </xf>
    <xf numFmtId="49" fontId="7" fillId="0" borderId="0" xfId="54" applyFont="1" applyProtection="1">
      <alignment vertical="top"/>
      <protection/>
    </xf>
    <xf numFmtId="49" fontId="0" fillId="39" borderId="14" xfId="49" applyNumberFormat="1" applyFont="1" applyFill="1" applyBorder="1" applyAlignment="1" applyProtection="1">
      <alignment horizontal="left" vertical="center" wrapText="1" indent="2"/>
      <protection locked="0"/>
    </xf>
    <xf numFmtId="49" fontId="7" fillId="0" borderId="14" xfId="73" applyNumberFormat="1" applyFont="1" applyFill="1" applyBorder="1" applyAlignment="1" applyProtection="1">
      <alignment horizontal="left" vertical="center" wrapText="1"/>
      <protection/>
    </xf>
    <xf numFmtId="0" fontId="0" fillId="0" borderId="14" xfId="73" applyFont="1" applyFill="1" applyBorder="1" applyAlignment="1" applyProtection="1">
      <alignment vertical="center" wrapText="1"/>
      <protection/>
    </xf>
    <xf numFmtId="0" fontId="0" fillId="0" borderId="14" xfId="73" applyFont="1" applyFill="1" applyBorder="1" applyAlignment="1" applyProtection="1">
      <alignment horizontal="center" vertical="center" wrapText="1"/>
      <protection/>
    </xf>
    <xf numFmtId="0" fontId="0" fillId="39" borderId="14" xfId="49" applyNumberFormat="1" applyFont="1" applyFill="1" applyBorder="1" applyAlignment="1" applyProtection="1">
      <alignment horizontal="left" vertical="center" wrapText="1" indent="1"/>
      <protection locked="0"/>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1"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1"/>
      <protection/>
    </xf>
    <xf numFmtId="49" fontId="39" fillId="43" borderId="23" xfId="54" applyFont="1" applyFill="1" applyBorder="1" applyAlignment="1" applyProtection="1">
      <alignment horizontal="left" vertical="center" indent="2"/>
      <protection/>
    </xf>
    <xf numFmtId="0" fontId="0" fillId="0" borderId="14" xfId="49" applyNumberFormat="1" applyFont="1" applyFill="1" applyBorder="1" applyAlignment="1" applyProtection="1">
      <alignment horizontal="left" vertical="center" wrapText="1" indent="1"/>
      <protection/>
    </xf>
    <xf numFmtId="0" fontId="0" fillId="0" borderId="14"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left" vertical="center" wrapText="1"/>
      <protection/>
    </xf>
    <xf numFmtId="0" fontId="7" fillId="0" borderId="14" xfId="73" applyFont="1" applyFill="1" applyBorder="1" applyAlignment="1" applyProtection="1">
      <alignment vertical="top" wrapText="1"/>
      <protection/>
    </xf>
    <xf numFmtId="49" fontId="7" fillId="2" borderId="14" xfId="72" applyNumberFormat="1" applyFont="1" applyFill="1" applyBorder="1" applyAlignment="1" applyProtection="1">
      <alignment horizontal="left" vertical="center" wrapText="1"/>
      <protection locked="0"/>
    </xf>
    <xf numFmtId="0" fontId="75"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70" fillId="0" borderId="0" xfId="0" applyNumberFormat="1" applyFont="1" applyBorder="1" applyAlignment="1">
      <alignment vertical="center"/>
    </xf>
    <xf numFmtId="0" fontId="22" fillId="0" borderId="0" xfId="0" applyNumberFormat="1" applyFont="1" applyBorder="1" applyAlignment="1">
      <alignment vertical="center"/>
    </xf>
    <xf numFmtId="49" fontId="67" fillId="39" borderId="14" xfId="49" applyNumberFormat="1" applyFill="1" applyBorder="1" applyAlignment="1" applyProtection="1">
      <alignment horizontal="left" vertical="center" wrapText="1"/>
      <protection locked="0"/>
    </xf>
    <xf numFmtId="49" fontId="7" fillId="0" borderId="14" xfId="60" applyBorder="1">
      <alignment vertical="top"/>
      <protection/>
    </xf>
    <xf numFmtId="49" fontId="42" fillId="43" borderId="21" xfId="60" applyFont="1" applyFill="1" applyBorder="1" applyAlignment="1" applyProtection="1">
      <alignment horizontal="center" vertical="top"/>
      <protection/>
    </xf>
    <xf numFmtId="0" fontId="7" fillId="38" borderId="14" xfId="72"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49" fontId="76" fillId="7" borderId="0" xfId="52" applyNumberFormat="1" applyFont="1" applyFill="1" applyBorder="1" applyAlignment="1" applyProtection="1">
      <alignment horizontal="center" vertical="center" wrapText="1"/>
      <protection/>
    </xf>
    <xf numFmtId="0" fontId="76" fillId="0" borderId="0" xfId="0" applyNumberFormat="1" applyFont="1" applyFill="1" applyBorder="1" applyAlignment="1">
      <alignment horizontal="center" vertical="center"/>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0" fontId="0" fillId="38" borderId="14" xfId="71" applyNumberFormat="1" applyFont="1" applyFill="1" applyBorder="1" applyAlignment="1" applyProtection="1">
      <alignment horizontal="left" vertical="center" wrapText="1" indent="1"/>
      <protection/>
    </xf>
    <xf numFmtId="49" fontId="7" fillId="39" borderId="14" xfId="71" applyNumberFormat="1" applyFont="1" applyFill="1" applyBorder="1" applyAlignment="1" applyProtection="1">
      <alignment horizontal="left" vertical="center" wrapText="1" indent="1"/>
      <protection locked="0"/>
    </xf>
    <xf numFmtId="49" fontId="0" fillId="39" borderId="14" xfId="72" applyNumberFormat="1" applyFont="1" applyFill="1" applyBorder="1" applyAlignment="1" applyProtection="1">
      <alignment horizontal="left" vertical="center" wrapText="1" indent="1"/>
      <protection locked="0"/>
    </xf>
    <xf numFmtId="49" fontId="0" fillId="0" borderId="14" xfId="72" applyNumberFormat="1" applyFont="1" applyFill="1" applyBorder="1" applyAlignment="1" applyProtection="1">
      <alignment horizontal="left" vertical="center" wrapText="1" indent="1"/>
      <protection/>
    </xf>
    <xf numFmtId="49" fontId="7" fillId="38" borderId="14" xfId="71" applyNumberFormat="1" applyFont="1" applyFill="1" applyBorder="1" applyAlignment="1" applyProtection="1">
      <alignment horizontal="left" vertical="center" wrapText="1" indent="1"/>
      <protection/>
    </xf>
    <xf numFmtId="49" fontId="7" fillId="0" borderId="14" xfId="71" applyNumberFormat="1" applyFont="1" applyFill="1" applyBorder="1" applyAlignment="1" applyProtection="1">
      <alignment horizontal="left" vertical="center" wrapText="1" indent="1"/>
      <protection/>
    </xf>
    <xf numFmtId="0" fontId="77" fillId="0" borderId="0" xfId="0" applyNumberFormat="1" applyFont="1" applyFill="1" applyBorder="1" applyAlignment="1">
      <alignment vertical="center"/>
    </xf>
    <xf numFmtId="0" fontId="7" fillId="0" borderId="14"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7" fillId="0" borderId="14"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0"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70"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4" xfId="72" applyNumberFormat="1" applyFont="1" applyFill="1" applyBorder="1" applyAlignment="1" applyProtection="1">
      <alignment horizontal="left" vertical="center" wrapText="1" indent="1"/>
      <protection/>
    </xf>
    <xf numFmtId="0" fontId="0" fillId="0" borderId="14" xfId="0" applyNumberFormat="1" applyBorder="1" applyAlignment="1">
      <alignment horizontal="center" vertical="center"/>
    </xf>
    <xf numFmtId="0" fontId="70" fillId="0" borderId="0" xfId="73" applyFont="1" applyFill="1" applyAlignment="1" applyProtection="1">
      <alignment horizontal="center" vertical="center" wrapText="1"/>
      <protection/>
    </xf>
    <xf numFmtId="0" fontId="0" fillId="0" borderId="14" xfId="73" applyFont="1" applyFill="1" applyBorder="1" applyAlignment="1" applyProtection="1">
      <alignment horizontal="left" vertical="center" wrapText="1"/>
      <protection/>
    </xf>
    <xf numFmtId="14" fontId="46" fillId="0" borderId="14"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8" fillId="0" borderId="0" xfId="73" applyFont="1" applyFill="1" applyAlignment="1" applyProtection="1">
      <alignment vertical="center"/>
      <protection/>
    </xf>
    <xf numFmtId="0" fontId="79" fillId="0" borderId="0" xfId="73" applyFont="1" applyFill="1" applyAlignment="1" applyProtection="1">
      <alignment vertical="center"/>
      <protection/>
    </xf>
    <xf numFmtId="14" fontId="7" fillId="0" borderId="14"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70" fillId="0" borderId="0" xfId="73" applyNumberFormat="1" applyFont="1" applyFill="1" applyAlignment="1" applyProtection="1">
      <alignment vertical="center"/>
      <protection/>
    </xf>
    <xf numFmtId="0" fontId="70" fillId="0" borderId="0" xfId="73" applyFont="1" applyFill="1" applyAlignment="1" applyProtection="1">
      <alignment horizontal="left" vertical="center" wrapText="1" indent="1"/>
      <protection/>
    </xf>
    <xf numFmtId="0" fontId="68"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wrapText="1" indent="1"/>
      <protection/>
    </xf>
    <xf numFmtId="0" fontId="81" fillId="0" borderId="0" xfId="73" applyFont="1" applyFill="1" applyAlignment="1" applyProtection="1">
      <alignment horizontal="left" vertical="center" indent="1"/>
      <protection/>
    </xf>
    <xf numFmtId="0" fontId="80" fillId="0" borderId="0" xfId="73" applyFont="1" applyFill="1" applyAlignment="1" applyProtection="1">
      <alignment vertical="center" wrapText="1"/>
      <protection/>
    </xf>
    <xf numFmtId="0" fontId="55" fillId="0" borderId="0" xfId="71" applyFont="1" applyFill="1" applyAlignment="1" applyProtection="1">
      <alignment horizontal="left" vertical="center" wrapText="1"/>
      <protection/>
    </xf>
    <xf numFmtId="0" fontId="56" fillId="0" borderId="0" xfId="71" applyFont="1" applyFill="1" applyAlignment="1" applyProtection="1">
      <alignment horizontal="left" vertical="center" wrapText="1"/>
      <protection/>
    </xf>
    <xf numFmtId="0" fontId="57" fillId="0" borderId="0" xfId="71" applyFont="1" applyAlignment="1" applyProtection="1">
      <alignment vertical="center" wrapText="1"/>
      <protection/>
    </xf>
    <xf numFmtId="0" fontId="55" fillId="7" borderId="0" xfId="71" applyFont="1" applyFill="1" applyBorder="1" applyAlignment="1" applyProtection="1">
      <alignment vertical="center" wrapText="1"/>
      <protection/>
    </xf>
    <xf numFmtId="0" fontId="58"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left" vertical="center" wrapText="1" indent="2"/>
      <protection/>
    </xf>
    <xf numFmtId="0" fontId="55" fillId="0" borderId="0" xfId="71" applyFont="1" applyAlignment="1" applyProtection="1">
      <alignment vertical="center" wrapText="1"/>
      <protection/>
    </xf>
    <xf numFmtId="0" fontId="56" fillId="0" borderId="0" xfId="71" applyFont="1" applyAlignment="1" applyProtection="1">
      <alignment horizontal="center" vertical="center" wrapText="1"/>
      <protection/>
    </xf>
    <xf numFmtId="0" fontId="55" fillId="7" borderId="0" xfId="71" applyFont="1" applyFill="1" applyBorder="1" applyAlignment="1" applyProtection="1">
      <alignment horizontal="right" vertical="center" wrapText="1" indent="1"/>
      <protection/>
    </xf>
    <xf numFmtId="0" fontId="59"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14" fontId="55" fillId="7" borderId="0" xfId="71" applyNumberFormat="1" applyFont="1" applyFill="1" applyBorder="1" applyAlignment="1" applyProtection="1">
      <alignment horizontal="left" vertical="center" wrapText="1"/>
      <protection/>
    </xf>
    <xf numFmtId="0" fontId="56" fillId="7" borderId="0" xfId="71" applyNumberFormat="1" applyFont="1" applyFill="1" applyBorder="1" applyAlignment="1" applyProtection="1">
      <alignment horizontal="center" vertical="center" wrapText="1"/>
      <protection/>
    </xf>
    <xf numFmtId="0" fontId="55" fillId="7" borderId="0" xfId="71" applyNumberFormat="1" applyFont="1" applyFill="1" applyBorder="1" applyAlignment="1" applyProtection="1">
      <alignment horizontal="left" vertical="center" wrapText="1" indent="1"/>
      <protection/>
    </xf>
    <xf numFmtId="0" fontId="55" fillId="7" borderId="0" xfId="71" applyFont="1" applyFill="1" applyBorder="1" applyAlignment="1" applyProtection="1">
      <alignment horizontal="center" vertical="center" wrapText="1"/>
      <protection/>
    </xf>
    <xf numFmtId="0" fontId="61" fillId="7" borderId="0" xfId="71" applyFont="1" applyFill="1" applyBorder="1" applyAlignment="1" applyProtection="1">
      <alignment horizontal="center" vertical="center" wrapText="1"/>
      <protection/>
    </xf>
    <xf numFmtId="14" fontId="61" fillId="7" borderId="0" xfId="71" applyNumberFormat="1" applyFont="1" applyFill="1" applyBorder="1" applyAlignment="1" applyProtection="1">
      <alignment horizontal="center" vertical="center" wrapText="1"/>
      <protection/>
    </xf>
    <xf numFmtId="0" fontId="61" fillId="7" borderId="0" xfId="71" applyFont="1" applyFill="1" applyBorder="1" applyAlignment="1" applyProtection="1">
      <alignment vertical="center" wrapText="1"/>
      <protection/>
    </xf>
    <xf numFmtId="0" fontId="62" fillId="7" borderId="0" xfId="71" applyFont="1" applyFill="1" applyBorder="1" applyAlignment="1" applyProtection="1">
      <alignment vertical="center" wrapText="1"/>
      <protection/>
    </xf>
    <xf numFmtId="0" fontId="54" fillId="0" borderId="0" xfId="71" applyNumberFormat="1" applyFont="1" applyFill="1" applyAlignment="1" applyProtection="1">
      <alignment horizontal="left" vertical="center" wrapText="1"/>
      <protection/>
    </xf>
    <xf numFmtId="0" fontId="53" fillId="0" borderId="0" xfId="71" applyFont="1" applyFill="1" applyAlignment="1" applyProtection="1">
      <alignment horizontal="left" vertical="center" wrapText="1"/>
      <protection/>
    </xf>
    <xf numFmtId="0" fontId="53" fillId="0" borderId="0" xfId="71" applyFont="1" applyAlignment="1" applyProtection="1">
      <alignment vertical="center" wrapText="1"/>
      <protection/>
    </xf>
    <xf numFmtId="0" fontId="53" fillId="0" borderId="0" xfId="71" applyFont="1" applyAlignment="1" applyProtection="1">
      <alignment horizontal="center" vertical="center" wrapText="1"/>
      <protection/>
    </xf>
    <xf numFmtId="0" fontId="55" fillId="0" borderId="0" xfId="71" applyFont="1" applyBorder="1" applyAlignment="1" applyProtection="1">
      <alignment vertical="center" wrapText="1"/>
      <protection/>
    </xf>
    <xf numFmtId="0" fontId="55" fillId="0" borderId="0" xfId="71" applyFont="1" applyAlignment="1" applyProtection="1">
      <alignment horizontal="right" vertical="center"/>
      <protection/>
    </xf>
    <xf numFmtId="0" fontId="55"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2" fillId="43" borderId="23" xfId="60" applyFont="1" applyFill="1" applyBorder="1" applyAlignment="1" applyProtection="1">
      <alignment horizontal="center" vertical="center" wrapText="1"/>
      <protection/>
    </xf>
    <xf numFmtId="0" fontId="70" fillId="0" borderId="0" xfId="73" applyFont="1" applyFill="1" applyAlignment="1" applyProtection="1">
      <alignment horizontal="left" vertical="center" indent="1"/>
      <protection/>
    </xf>
    <xf numFmtId="0" fontId="70" fillId="0" borderId="0" xfId="73" applyNumberFormat="1" applyFont="1" applyFill="1" applyAlignment="1" applyProtection="1">
      <alignment horizontal="left" vertical="center" indent="1"/>
      <protection/>
    </xf>
    <xf numFmtId="14" fontId="7" fillId="38" borderId="14"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70" fillId="0" borderId="35" xfId="73" applyFont="1" applyFill="1" applyBorder="1" applyAlignment="1" applyProtection="1">
      <alignment vertical="center"/>
      <protection/>
    </xf>
    <xf numFmtId="0" fontId="7" fillId="0" borderId="14" xfId="52" applyNumberFormat="1" applyFont="1" applyFill="1" applyBorder="1" applyAlignment="1" applyProtection="1">
      <alignment horizontal="center" vertical="center" wrapText="1"/>
      <protection/>
    </xf>
    <xf numFmtId="0" fontId="0" fillId="0" borderId="14" xfId="0" applyNumberFormat="1" applyFill="1" applyBorder="1" applyAlignment="1" applyProtection="1">
      <alignment horizontal="center" vertical="center"/>
      <protection/>
    </xf>
    <xf numFmtId="49" fontId="0" fillId="0" borderId="14" xfId="0" applyNumberFormat="1" applyFill="1" applyBorder="1" applyAlignment="1" applyProtection="1">
      <alignment horizontal="center" vertical="center"/>
      <protection/>
    </xf>
    <xf numFmtId="49" fontId="0" fillId="0" borderId="14" xfId="0" applyNumberFormat="1" applyFill="1" applyBorder="1" applyAlignment="1" applyProtection="1">
      <alignment horizontal="left" vertical="center"/>
      <protection/>
    </xf>
    <xf numFmtId="0" fontId="68" fillId="0" borderId="0" xfId="0" applyNumberFormat="1" applyFont="1" applyAlignment="1">
      <alignment vertical="center"/>
    </xf>
    <xf numFmtId="0" fontId="0" fillId="0" borderId="0" xfId="0" applyNumberFormat="1" applyFont="1" applyAlignment="1">
      <alignment vertical="center"/>
    </xf>
    <xf numFmtId="0" fontId="9" fillId="40" borderId="14"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4" xfId="0" applyNumberFormat="1" applyFont="1" applyFill="1" applyBorder="1" applyAlignment="1" applyProtection="1">
      <alignment horizontal="center" vertical="center"/>
      <protection/>
    </xf>
    <xf numFmtId="49" fontId="0" fillId="0" borderId="14" xfId="0" applyNumberFormat="1" applyFill="1" applyBorder="1" applyProtection="1">
      <protection/>
    </xf>
    <xf numFmtId="49" fontId="0" fillId="0" borderId="14" xfId="0" applyNumberFormat="1" applyFont="1" applyFill="1" applyBorder="1" applyProtection="1">
      <protection/>
    </xf>
    <xf numFmtId="0" fontId="7" fillId="0" borderId="0" xfId="73" applyFont="1" applyFill="1" applyAlignment="1" applyProtection="1">
      <alignment horizontal="left" vertical="center" wrapText="1" indent="2"/>
      <protection/>
    </xf>
    <xf numFmtId="0" fontId="7" fillId="0" borderId="14" xfId="73" applyNumberFormat="1" applyFont="1" applyFill="1" applyBorder="1" applyAlignment="1" applyProtection="1">
      <alignment vertical="top" wrapText="1"/>
      <protection/>
    </xf>
    <xf numFmtId="0" fontId="0" fillId="39" borderId="14" xfId="49" applyNumberFormat="1" applyFont="1" applyFill="1" applyBorder="1" applyAlignment="1" applyProtection="1">
      <alignment horizontal="left" vertical="center" wrapText="1"/>
      <protection locked="0"/>
    </xf>
    <xf numFmtId="0" fontId="7" fillId="0" borderId="14" xfId="73" applyNumberFormat="1" applyFont="1" applyFill="1" applyBorder="1" applyAlignment="1" applyProtection="1">
      <alignment horizontal="left" vertical="top" wrapText="1"/>
      <protection/>
    </xf>
    <xf numFmtId="0" fontId="7" fillId="0" borderId="14" xfId="73"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4"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39" borderId="14" xfId="72" applyNumberFormat="1" applyFont="1" applyFill="1" applyBorder="1" applyAlignment="1" applyProtection="1">
      <alignment horizontal="left" vertical="center" wrapText="1"/>
      <protection locked="0"/>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3" fillId="7" borderId="0" xfId="71" applyFont="1" applyFill="1" applyBorder="1" applyAlignment="1" applyProtection="1">
      <alignment vertical="center" wrapText="1"/>
      <protection/>
    </xf>
    <xf numFmtId="0" fontId="64" fillId="0" borderId="0" xfId="73" applyFont="1" applyFill="1" applyAlignment="1" applyProtection="1">
      <alignment vertical="center" wrapText="1"/>
      <protection/>
    </xf>
    <xf numFmtId="0" fontId="64" fillId="0" borderId="0" xfId="51" applyFont="1" applyFill="1" applyBorder="1" applyAlignment="1" applyProtection="1">
      <alignment vertical="center" wrapText="1"/>
      <protection/>
    </xf>
    <xf numFmtId="0" fontId="64" fillId="0" borderId="0" xfId="74" applyFont="1" applyBorder="1" applyAlignment="1">
      <alignment vertical="center" wrapText="1"/>
      <protection/>
    </xf>
    <xf numFmtId="0" fontId="64" fillId="0" borderId="0" xfId="68" applyFont="1" applyProtection="1">
      <alignment/>
      <protection/>
    </xf>
    <xf numFmtId="49" fontId="65" fillId="0" borderId="0" xfId="0" applyFont="1"/>
    <xf numFmtId="0" fontId="70" fillId="0" borderId="0" xfId="0" applyNumberFormat="1" applyFont="1" applyFill="1" applyBorder="1" applyAlignment="1">
      <alignment horizontal="center" vertical="center"/>
    </xf>
    <xf numFmtId="49" fontId="66"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4" xfId="72" applyNumberFormat="1" applyFont="1" applyFill="1" applyBorder="1" applyAlignment="1" applyProtection="1">
      <alignment horizontal="left" vertical="center" wrapText="1"/>
      <protection locked="0"/>
    </xf>
    <xf numFmtId="49" fontId="7" fillId="39" borderId="14" xfId="0" applyNumberFormat="1" applyFont="1" applyFill="1" applyBorder="1" applyAlignment="1" applyProtection="1">
      <alignment horizontal="left" vertical="center" wrapText="1" inden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70" fillId="0" borderId="0" xfId="60" applyNumberFormat="1" applyFont="1">
      <alignment vertical="top"/>
      <protection/>
    </xf>
    <xf numFmtId="49" fontId="70"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4" xfId="73" applyFont="1" applyFill="1" applyBorder="1" applyAlignment="1" applyProtection="1">
      <alignment horizontal="center" vertical="center" wrapText="1"/>
      <protection/>
    </xf>
    <xf numFmtId="49" fontId="7" fillId="0" borderId="14" xfId="0" applyNumberFormat="1" applyFont="1" applyBorder="1" applyAlignment="1" applyProtection="1">
      <alignment horizontal="center" vertical="top" wrapText="1"/>
      <protection/>
    </xf>
    <xf numFmtId="0" fontId="0" fillId="0" borderId="14" xfId="0" applyNumberFormat="1" applyBorder="1"/>
    <xf numFmtId="0" fontId="0" fillId="0" borderId="14" xfId="0" applyNumberFormat="1" applyBorder="1" applyAlignment="1">
      <alignment vertical="top" wrapText="1"/>
    </xf>
    <xf numFmtId="49" fontId="7" fillId="0" borderId="14" xfId="0" applyNumberFormat="1" applyFont="1" applyBorder="1" applyAlignment="1" applyProtection="1">
      <alignment horizontal="right" vertical="center"/>
      <protection/>
    </xf>
    <xf numFmtId="0" fontId="98" fillId="0" borderId="0" xfId="0" applyNumberFormat="1" applyFont="1" applyAlignment="1">
      <alignment vertical="center"/>
    </xf>
    <xf numFmtId="49" fontId="54" fillId="0" borderId="0" xfId="72" applyNumberFormat="1" applyFont="1" applyFill="1" applyBorder="1" applyAlignment="1" applyProtection="1">
      <alignment horizontal="center" vertical="center" wrapText="1"/>
      <protection/>
    </xf>
    <xf numFmtId="0" fontId="54" fillId="0" borderId="0" xfId="66" applyFont="1" applyFill="1" applyBorder="1" applyAlignment="1" applyProtection="1">
      <alignment vertical="center" wrapText="1"/>
      <protection/>
    </xf>
    <xf numFmtId="49" fontId="54" fillId="0" borderId="0" xfId="72" applyNumberFormat="1" applyFont="1" applyFill="1" applyBorder="1" applyAlignment="1" applyProtection="1">
      <alignment vertical="center" wrapText="1"/>
      <protection/>
    </xf>
    <xf numFmtId="0" fontId="54" fillId="0" borderId="0" xfId="66" applyNumberFormat="1" applyFont="1" applyFill="1" applyBorder="1" applyAlignment="1" applyProtection="1">
      <alignment vertical="center" wrapText="1"/>
      <protection/>
    </xf>
    <xf numFmtId="49" fontId="99" fillId="0" borderId="0" xfId="72" applyNumberFormat="1" applyFont="1" applyFill="1" applyBorder="1" applyAlignment="1" applyProtection="1">
      <alignment vertical="center" wrapText="1"/>
      <protection/>
    </xf>
    <xf numFmtId="0" fontId="54" fillId="0" borderId="0" xfId="66" applyFont="1" applyFill="1" applyBorder="1" applyAlignment="1" applyProtection="1">
      <alignment horizontal="right" vertical="center" wrapText="1"/>
      <protection/>
    </xf>
    <xf numFmtId="0" fontId="98" fillId="0" borderId="0" xfId="0" applyNumberFormat="1" applyFont="1" applyBorder="1" applyAlignment="1">
      <alignment vertical="center"/>
    </xf>
    <xf numFmtId="49" fontId="0" fillId="0" borderId="0" xfId="0" applyBorder="1"/>
    <xf numFmtId="0" fontId="70" fillId="0" borderId="0" xfId="0" applyNumberFormat="1" applyFont="1" applyAlignment="1">
      <alignment vertical="center"/>
    </xf>
    <xf numFmtId="49" fontId="7" fillId="41" borderId="14"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9"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4" xfId="49" applyNumberFormat="1"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indent="7"/>
      <protection/>
    </xf>
    <xf numFmtId="0" fontId="70" fillId="7" borderId="0" xfId="52" applyNumberFormat="1" applyFont="1" applyFill="1" applyBorder="1" applyAlignment="1" applyProtection="1">
      <alignment horizontal="center" vertical="center" wrapText="1"/>
      <protection/>
    </xf>
    <xf numFmtId="49" fontId="70"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70" fillId="0" borderId="0" xfId="73" applyFont="1" applyFill="1" applyAlignment="1" applyProtection="1">
      <alignment vertical="center" wrapText="1"/>
      <protection/>
    </xf>
    <xf numFmtId="49" fontId="70" fillId="0" borderId="0" xfId="0" applyFont="1"/>
    <xf numFmtId="0" fontId="7" fillId="7" borderId="24" xfId="73" applyFont="1" applyFill="1" applyBorder="1" applyAlignment="1" applyProtection="1">
      <alignment vertical="center" wrapText="1"/>
      <protection/>
    </xf>
    <xf numFmtId="0" fontId="70" fillId="0" borderId="0" xfId="72" applyNumberFormat="1" applyFont="1" applyFill="1" applyBorder="1" applyAlignment="1" applyProtection="1">
      <alignment vertical="center" wrapText="1"/>
      <protection/>
    </xf>
    <xf numFmtId="0" fontId="70" fillId="0" borderId="0" xfId="73" applyFont="1" applyFill="1" applyAlignment="1" applyProtection="1">
      <alignment vertical="center"/>
      <protection/>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 fillId="0" borderId="14" xfId="73" applyFont="1" applyFill="1" applyBorder="1" applyAlignment="1" applyProtection="1">
      <alignment horizontal="left" vertical="center" wrapText="1"/>
      <protection/>
    </xf>
    <xf numFmtId="0" fontId="7" fillId="7" borderId="14" xfId="73" applyFont="1" applyFill="1" applyBorder="1" applyAlignment="1" applyProtection="1">
      <alignment horizontal="left" vertical="center" wrapText="1"/>
      <protection/>
    </xf>
    <xf numFmtId="49" fontId="70" fillId="7" borderId="23" xfId="52" applyNumberFormat="1" applyFont="1" applyFill="1" applyBorder="1" applyAlignment="1" applyProtection="1">
      <alignment horizontal="center" vertical="center" wrapText="1"/>
      <protection/>
    </xf>
    <xf numFmtId="49" fontId="68" fillId="0" borderId="0" xfId="73" applyNumberFormat="1" applyFont="1" applyFill="1" applyAlignment="1" applyProtection="1">
      <alignment vertical="center" wrapText="1"/>
      <protection/>
    </xf>
    <xf numFmtId="0" fontId="68" fillId="0" borderId="0" xfId="0" applyNumberFormat="1" applyFont="1" applyFill="1" applyBorder="1" applyAlignment="1">
      <alignment vertical="center"/>
    </xf>
    <xf numFmtId="49" fontId="0" fillId="0" borderId="14"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70" fillId="0" borderId="0" xfId="73" applyNumberFormat="1" applyFont="1" applyFill="1" applyAlignment="1" applyProtection="1">
      <alignment vertical="center"/>
      <protection/>
    </xf>
    <xf numFmtId="0" fontId="100"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4"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4"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4" fontId="7" fillId="7" borderId="14"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4" xfId="73"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4" xfId="72" applyNumberFormat="1" applyFont="1" applyFill="1" applyBorder="1" applyAlignment="1" applyProtection="1">
      <alignment horizontal="center" vertical="center" wrapText="1"/>
      <protection/>
    </xf>
    <xf numFmtId="0" fontId="0" fillId="0" borderId="14" xfId="70" applyFont="1" applyFill="1" applyBorder="1" applyAlignment="1" applyProtection="1">
      <alignment vertical="center" wrapText="1"/>
      <protection/>
    </xf>
    <xf numFmtId="49" fontId="7" fillId="0" borderId="14"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4" xfId="73" applyNumberFormat="1" applyFont="1" applyFill="1" applyBorder="1" applyAlignment="1" applyProtection="1">
      <alignment horizontal="left" vertical="center" wrapText="1" indent="1"/>
      <protection/>
    </xf>
    <xf numFmtId="0" fontId="7" fillId="7" borderId="14" xfId="73" applyNumberFormat="1" applyFont="1" applyFill="1" applyBorder="1" applyAlignment="1" applyProtection="1">
      <alignment horizontal="left" vertical="center" wrapText="1" indent="2"/>
      <protection/>
    </xf>
    <xf numFmtId="0" fontId="7" fillId="7" borderId="14"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indent="4"/>
      <protection/>
    </xf>
    <xf numFmtId="0" fontId="7" fillId="7" borderId="14"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4"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left" vertical="center" wrapText="1" indent="4"/>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0" fontId="69"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4"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4" xfId="72" applyNumberFormat="1" applyFont="1" applyFill="1" applyBorder="1" applyAlignment="1" applyProtection="1">
      <alignment vertical="center" wrapText="1"/>
      <protection/>
    </xf>
    <xf numFmtId="0" fontId="7" fillId="0" borderId="14"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3" applyFont="1" applyFill="1" applyAlignment="1" applyProtection="1">
      <alignment vertical="center" wrapText="1"/>
      <protection/>
    </xf>
    <xf numFmtId="49" fontId="7" fillId="0" borderId="14" xfId="72" applyNumberFormat="1" applyFont="1" applyFill="1" applyBorder="1" applyAlignment="1" applyProtection="1">
      <alignment vertical="center" wrapText="1"/>
      <protection/>
    </xf>
    <xf numFmtId="49" fontId="70" fillId="0" borderId="0" xfId="0" applyFont="1"/>
    <xf numFmtId="0" fontId="70" fillId="0" borderId="0" xfId="72" applyNumberFormat="1" applyFont="1" applyFill="1" applyBorder="1" applyAlignment="1" applyProtection="1">
      <alignment vertical="center" wrapText="1"/>
      <protection/>
    </xf>
    <xf numFmtId="0" fontId="70" fillId="0" borderId="0" xfId="73" applyFont="1" applyFill="1" applyAlignment="1" applyProtection="1">
      <alignment vertical="center"/>
      <protection/>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49" fontId="7" fillId="0" borderId="14" xfId="52"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70" fillId="0" borderId="0" xfId="0" applyNumberFormat="1" applyFont="1" applyFill="1" applyAlignment="1" applyProtection="1">
      <alignment vertical="center"/>
      <protection/>
    </xf>
    <xf numFmtId="49" fontId="70"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1" fillId="43" borderId="21" xfId="0" applyNumberFormat="1" applyFont="1" applyFill="1" applyBorder="1" applyAlignment="1" applyProtection="1">
      <alignment horizontal="right"/>
      <protection/>
    </xf>
    <xf numFmtId="0" fontId="7" fillId="38" borderId="14" xfId="72"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49" fontId="76" fillId="7" borderId="0" xfId="52" applyNumberFormat="1" applyFont="1" applyFill="1" applyBorder="1" applyAlignment="1" applyProtection="1">
      <alignment horizontal="center" vertical="center" wrapText="1"/>
      <protection/>
    </xf>
    <xf numFmtId="0" fontId="76" fillId="0" borderId="0" xfId="0" applyNumberFormat="1" applyFont="1" applyFill="1" applyBorder="1" applyAlignment="1">
      <alignment horizontal="center" vertical="center"/>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0" fontId="77" fillId="0" borderId="0" xfId="0" applyNumberFormat="1" applyFont="1" applyFill="1" applyBorder="1" applyAlignment="1">
      <alignment vertical="center"/>
    </xf>
    <xf numFmtId="0" fontId="7" fillId="0" borderId="14" xfId="73" applyNumberFormat="1" applyFont="1" applyFill="1" applyBorder="1" applyAlignment="1" applyProtection="1">
      <alignment horizontal="center" vertical="center" wrapText="1"/>
      <protection/>
    </xf>
    <xf numFmtId="0" fontId="0" fillId="7" borderId="14" xfId="71" applyFont="1" applyFill="1" applyBorder="1" applyAlignment="1" applyProtection="1">
      <alignment horizontal="right" vertical="center" wrapText="1" indent="1"/>
      <protection/>
    </xf>
    <xf numFmtId="0" fontId="7" fillId="0" borderId="14"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0"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4" xfId="0" applyNumberFormat="1" applyFill="1" applyBorder="1" applyAlignment="1" applyProtection="1">
      <alignment horizontal="left" vertical="center"/>
      <protection/>
    </xf>
    <xf numFmtId="0" fontId="7" fillId="0" borderId="14" xfId="73" applyNumberFormat="1" applyFont="1" applyFill="1" applyBorder="1" applyAlignment="1" applyProtection="1">
      <alignment vertical="top" wrapText="1"/>
      <protection/>
    </xf>
    <xf numFmtId="0" fontId="7" fillId="0" borderId="14" xfId="73"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1"/>
      <protection/>
    </xf>
    <xf numFmtId="0" fontId="7" fillId="0" borderId="14"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70" fillId="7" borderId="23" xfId="52" applyNumberFormat="1" applyFont="1" applyFill="1" applyBorder="1" applyAlignment="1" applyProtection="1">
      <alignment horizontal="center" vertical="center" wrapText="1"/>
      <protection/>
    </xf>
    <xf numFmtId="0" fontId="64" fillId="0" borderId="0" xfId="73" applyFont="1" applyFill="1" applyAlignment="1" applyProtection="1">
      <alignment vertical="center" wrapText="1"/>
      <protection/>
    </xf>
    <xf numFmtId="0" fontId="7" fillId="0" borderId="14" xfId="66" applyFont="1" applyFill="1" applyBorder="1" applyAlignment="1" applyProtection="1">
      <alignment vertical="center" wrapText="1"/>
      <protection/>
    </xf>
    <xf numFmtId="0" fontId="98" fillId="0" borderId="0" xfId="0" applyNumberFormat="1" applyFont="1" applyAlignment="1">
      <alignment vertical="center"/>
    </xf>
    <xf numFmtId="49" fontId="54" fillId="0" borderId="0" xfId="72" applyNumberFormat="1" applyFont="1" applyFill="1" applyBorder="1" applyAlignment="1" applyProtection="1">
      <alignment horizontal="center" vertical="center" wrapText="1"/>
      <protection/>
    </xf>
    <xf numFmtId="0" fontId="54" fillId="0" borderId="0" xfId="66" applyFont="1" applyFill="1" applyBorder="1" applyAlignment="1" applyProtection="1">
      <alignment vertical="center" wrapText="1"/>
      <protection/>
    </xf>
    <xf numFmtId="0" fontId="98" fillId="0" borderId="0" xfId="0" applyNumberFormat="1" applyFont="1" applyBorder="1" applyAlignment="1">
      <alignment vertical="center"/>
    </xf>
    <xf numFmtId="0" fontId="7" fillId="0" borderId="14"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70" fillId="7" borderId="30" xfId="52" applyNumberFormat="1"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center" vertical="center" wrapText="1"/>
      <protection/>
    </xf>
    <xf numFmtId="0" fontId="70" fillId="7" borderId="0" xfId="52" applyNumberFormat="1" applyFont="1" applyFill="1" applyBorder="1" applyAlignment="1" applyProtection="1">
      <alignment horizontal="center" vertical="center" wrapText="1"/>
      <protection/>
    </xf>
    <xf numFmtId="0" fontId="7" fillId="42" borderId="14"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0" fillId="0" borderId="22" xfId="0" applyNumberFormat="1" applyFill="1" applyBorder="1" applyAlignment="1" applyProtection="1">
      <alignment vertical="center"/>
      <protection/>
    </xf>
    <xf numFmtId="0" fontId="99" fillId="0" borderId="0" xfId="66" applyFont="1" applyFill="1" applyBorder="1" applyAlignment="1" applyProtection="1">
      <alignment horizontal="left" vertical="center" wrapText="1"/>
      <protection/>
    </xf>
    <xf numFmtId="49" fontId="70" fillId="7" borderId="30" xfId="52" applyNumberFormat="1" applyFont="1" applyFill="1" applyBorder="1" applyAlignment="1" applyProtection="1">
      <alignment horizontal="center" vertical="center" wrapText="1"/>
      <protection/>
    </xf>
    <xf numFmtId="0" fontId="99" fillId="7" borderId="0" xfId="73" applyFont="1" applyFill="1" applyBorder="1" applyAlignment="1" applyProtection="1">
      <alignment vertical="center" wrapText="1"/>
      <protection/>
    </xf>
    <xf numFmtId="49" fontId="7" fillId="7" borderId="14" xfId="72" applyNumberFormat="1" applyFont="1" applyFill="1" applyBorder="1" applyAlignment="1" applyProtection="1">
      <alignment horizontal="center" vertical="center" wrapText="1"/>
      <protection/>
    </xf>
    <xf numFmtId="165" fontId="0" fillId="39" borderId="14" xfId="0" applyNumberFormat="1" applyFill="1" applyBorder="1" applyAlignment="1" applyProtection="1">
      <alignment horizontal="right" vertical="center"/>
      <protection locked="0"/>
    </xf>
    <xf numFmtId="0" fontId="0" fillId="7" borderId="22" xfId="71" applyFont="1" applyFill="1" applyBorder="1" applyAlignment="1" applyProtection="1">
      <alignment horizontal="right" vertical="center" wrapText="1" indent="1"/>
      <protection/>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4"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4" xfId="73" applyNumberFormat="1" applyFont="1" applyFill="1" applyBorder="1" applyAlignment="1" applyProtection="1">
      <alignment horizontal="center" vertical="center" wrapText="1"/>
      <protection/>
    </xf>
    <xf numFmtId="49" fontId="7" fillId="0" borderId="14"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4" xfId="73" applyNumberFormat="1" applyFont="1" applyFill="1" applyBorder="1" applyAlignment="1" applyProtection="1">
      <alignment horizontal="left" vertical="center" wrapText="1" indent="1"/>
      <protection/>
    </xf>
    <xf numFmtId="0" fontId="7" fillId="7" borderId="14" xfId="73" applyNumberFormat="1" applyFont="1" applyFill="1" applyBorder="1" applyAlignment="1" applyProtection="1">
      <alignment horizontal="left" vertical="center" wrapText="1" indent="2"/>
      <protection/>
    </xf>
    <xf numFmtId="0" fontId="7" fillId="7" borderId="14"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49" fontId="7" fillId="2" borderId="14" xfId="73" applyNumberFormat="1" applyFont="1" applyFill="1" applyBorder="1" applyAlignment="1" applyProtection="1">
      <alignment vertical="center" wrapText="1"/>
      <protection locked="0"/>
    </xf>
    <xf numFmtId="0" fontId="7" fillId="0" borderId="14" xfId="73" applyNumberFormat="1" applyFont="1" applyFill="1" applyBorder="1" applyAlignment="1" applyProtection="1">
      <alignment horizontal="left" vertical="center" wrapText="1" indent="4"/>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4" xfId="49" applyNumberFormat="1"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indent="7"/>
      <protection/>
    </xf>
    <xf numFmtId="0" fontId="7" fillId="0" borderId="14" xfId="73" applyNumberFormat="1" applyFont="1" applyFill="1" applyBorder="1" applyAlignment="1" applyProtection="1">
      <alignment horizontal="left" vertical="center" wrapText="1"/>
      <protection/>
    </xf>
    <xf numFmtId="0" fontId="7" fillId="7" borderId="14" xfId="73" applyFont="1" applyFill="1" applyBorder="1" applyAlignment="1" applyProtection="1">
      <alignment vertical="center" wrapText="1"/>
      <protection/>
    </xf>
    <xf numFmtId="0" fontId="7" fillId="0" borderId="14" xfId="72" applyNumberFormat="1" applyFont="1" applyFill="1" applyBorder="1" applyAlignment="1" applyProtection="1">
      <alignment vertical="center" wrapText="1"/>
      <protection/>
    </xf>
    <xf numFmtId="0" fontId="7" fillId="0" borderId="14" xfId="73" applyNumberFormat="1" applyFont="1" applyFill="1" applyBorder="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3" applyFont="1" applyFill="1" applyAlignment="1" applyProtection="1">
      <alignment vertical="center" wrapText="1"/>
      <protection/>
    </xf>
    <xf numFmtId="49" fontId="7" fillId="0" borderId="14" xfId="72" applyNumberFormat="1" applyFont="1" applyFill="1" applyBorder="1" applyAlignment="1" applyProtection="1">
      <alignment vertical="center" wrapText="1"/>
      <protection/>
    </xf>
    <xf numFmtId="49" fontId="70" fillId="0" borderId="0" xfId="0" applyFont="1"/>
    <xf numFmtId="0" fontId="70" fillId="0" borderId="0" xfId="73" applyFont="1" applyFill="1" applyAlignment="1" applyProtection="1">
      <alignment vertical="center"/>
      <protection/>
    </xf>
    <xf numFmtId="49" fontId="70" fillId="0" borderId="0" xfId="0" applyFont="1" applyAlignment="1">
      <alignment vertical="top"/>
    </xf>
    <xf numFmtId="0" fontId="7" fillId="7" borderId="14" xfId="73" applyNumberFormat="1" applyFont="1" applyFill="1" applyBorder="1" applyAlignment="1" applyProtection="1">
      <alignment horizontal="left" vertical="center" wrapText="1"/>
      <protection/>
    </xf>
    <xf numFmtId="0" fontId="7" fillId="0" borderId="0" xfId="73" applyFont="1" applyFill="1" applyAlignment="1" applyProtection="1">
      <alignment vertical="top" wrapText="1"/>
      <protection/>
    </xf>
    <xf numFmtId="49" fontId="39" fillId="43" borderId="22" xfId="0" applyFont="1" applyFill="1" applyBorder="1" applyAlignment="1" applyProtection="1">
      <alignment horizontal="left" vertical="center"/>
      <protection/>
    </xf>
    <xf numFmtId="4" fontId="0" fillId="7" borderId="14" xfId="0" applyNumberFormat="1" applyFill="1" applyBorder="1" applyAlignment="1" applyProtection="1">
      <alignment horizontal="right" vertical="center"/>
      <protection/>
    </xf>
    <xf numFmtId="49" fontId="0" fillId="0" borderId="14"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4"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4"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4"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2" applyNumberFormat="1" applyFont="1" applyFill="1" applyBorder="1" applyAlignment="1" applyProtection="1">
      <alignment vertical="center" wrapText="1"/>
      <protection/>
    </xf>
    <xf numFmtId="0" fontId="70"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49" fontId="7" fillId="41" borderId="14"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4" xfId="66"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0" fontId="0" fillId="0" borderId="14" xfId="73" applyFont="1" applyFill="1" applyBorder="1" applyAlignment="1" applyProtection="1">
      <alignment horizontal="left" vertical="center" wrapText="1" indent="1"/>
      <protection/>
    </xf>
    <xf numFmtId="49" fontId="101" fillId="0" borderId="22" xfId="49" applyNumberFormat="1" applyFont="1" applyFill="1" applyBorder="1" applyAlignment="1" applyProtection="1">
      <alignment horizontal="left" vertical="center" wrapText="1"/>
      <protection/>
    </xf>
    <xf numFmtId="0" fontId="98" fillId="0" borderId="14" xfId="49" applyNumberFormat="1" applyFont="1" applyFill="1" applyBorder="1" applyAlignment="1" applyProtection="1">
      <alignment horizontal="left" vertical="center" wrapText="1" indent="2"/>
      <protection/>
    </xf>
    <xf numFmtId="49" fontId="98" fillId="0" borderId="14" xfId="73" applyNumberFormat="1" applyFont="1" applyFill="1" applyBorder="1" applyAlignment="1" applyProtection="1">
      <alignment horizontal="center" vertical="center" wrapText="1"/>
      <protection/>
    </xf>
    <xf numFmtId="0" fontId="99" fillId="0" borderId="0" xfId="73" applyFont="1" applyFill="1" applyAlignment="1" applyProtection="1">
      <alignment vertical="center" wrapText="1"/>
      <protection/>
    </xf>
    <xf numFmtId="0" fontId="7" fillId="0" borderId="0" xfId="73" applyFont="1" applyFill="1" applyAlignment="1" applyProtection="1">
      <alignment vertical="top"/>
      <protection/>
    </xf>
    <xf numFmtId="0" fontId="52" fillId="0" borderId="0" xfId="73" applyFont="1" applyFill="1" applyAlignment="1" applyProtection="1">
      <alignment horizontal="right" vertical="top" wrapText="1"/>
      <protection/>
    </xf>
    <xf numFmtId="0" fontId="7" fillId="0" borderId="27" xfId="73" applyNumberFormat="1" applyFont="1" applyFill="1" applyBorder="1" applyAlignment="1" applyProtection="1">
      <alignment vertical="center" wrapText="1"/>
      <protection/>
    </xf>
    <xf numFmtId="49" fontId="42" fillId="43" borderId="23" xfId="54" applyFont="1" applyFill="1" applyBorder="1" applyAlignment="1" applyProtection="1">
      <alignment horizontal="center" vertical="top"/>
      <protection/>
    </xf>
    <xf numFmtId="0" fontId="7" fillId="0" borderId="38" xfId="73" applyNumberFormat="1" applyFont="1" applyFill="1" applyBorder="1" applyAlignment="1" applyProtection="1">
      <alignment vertical="top" wrapText="1"/>
      <protection/>
    </xf>
    <xf numFmtId="0" fontId="0" fillId="0" borderId="0" xfId="0" applyNumberFormat="1" applyAlignment="1">
      <alignment horizontal="left" vertical="top" wrapText="1"/>
    </xf>
    <xf numFmtId="0" fontId="98" fillId="0" borderId="0" xfId="0" applyNumberFormat="1" applyFont="1" applyFill="1" applyBorder="1" applyAlignment="1" applyProtection="1">
      <alignment vertical="center"/>
      <protection/>
    </xf>
    <xf numFmtId="49" fontId="54" fillId="0" borderId="0" xfId="73" applyNumberFormat="1" applyFont="1" applyFill="1" applyAlignment="1" applyProtection="1">
      <alignment vertical="center" wrapText="1"/>
      <protection/>
    </xf>
    <xf numFmtId="0" fontId="102" fillId="7" borderId="0" xfId="73" applyFont="1" applyFill="1" applyBorder="1" applyAlignment="1" applyProtection="1">
      <alignment vertical="center" wrapText="1"/>
      <protection/>
    </xf>
    <xf numFmtId="0" fontId="54"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27" xfId="73" applyNumberFormat="1" applyFont="1" applyFill="1" applyBorder="1" applyAlignment="1" applyProtection="1">
      <alignment vertical="top" wrapText="1"/>
      <protection/>
    </xf>
    <xf numFmtId="0" fontId="7" fillId="0" borderId="0" xfId="73" applyFont="1" applyFill="1" applyAlignment="1" applyProtection="1">
      <alignment vertical="center" wrapText="1"/>
      <protection/>
    </xf>
    <xf numFmtId="49" fontId="7" fillId="0" borderId="14" xfId="73"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7" fillId="0" borderId="14" xfId="72" applyFont="1" applyBorder="1" applyAlignment="1" applyProtection="1">
      <alignment horizontal="left" vertical="center"/>
      <protection/>
    </xf>
    <xf numFmtId="49" fontId="7" fillId="0" borderId="0" xfId="54" applyNumberFormat="1" applyFont="1">
      <alignment vertical="top"/>
      <protection/>
    </xf>
    <xf numFmtId="0" fontId="7" fillId="0" borderId="0" xfId="73" applyFont="1" applyFill="1" applyBorder="1" applyAlignment="1" applyProtection="1">
      <alignment vertical="center" wrapText="1"/>
      <protection/>
    </xf>
    <xf numFmtId="0" fontId="7" fillId="38" borderId="14" xfId="72" applyNumberFormat="1" applyFont="1" applyFill="1" applyBorder="1" applyAlignment="1" applyProtection="1">
      <alignment horizontal="left" vertical="center" wrapText="1"/>
      <protection/>
    </xf>
    <xf numFmtId="0" fontId="64" fillId="0" borderId="0" xfId="73" applyFont="1" applyFill="1" applyAlignment="1" applyProtection="1">
      <alignment vertical="center" wrapText="1"/>
      <protection/>
    </xf>
    <xf numFmtId="49" fontId="70" fillId="0" borderId="0" xfId="73" applyNumberFormat="1" applyFont="1" applyFill="1" applyAlignment="1" applyProtection="1">
      <alignment vertical="center" wrapText="1"/>
      <protection/>
    </xf>
    <xf numFmtId="0" fontId="70"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4" xfId="66" applyNumberFormat="1" applyFont="1" applyFill="1" applyBorder="1" applyAlignment="1" applyProtection="1">
      <alignment horizontal="center" vertical="center" wrapText="1"/>
      <protection/>
    </xf>
    <xf numFmtId="49" fontId="76" fillId="7" borderId="0" xfId="52" applyNumberFormat="1" applyFont="1" applyFill="1" applyBorder="1" applyAlignment="1" applyProtection="1">
      <alignment horizontal="center" vertical="center" wrapText="1"/>
      <protection/>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1"/>
      <protection/>
    </xf>
    <xf numFmtId="0" fontId="7" fillId="0" borderId="14"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 fillId="0" borderId="14"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7" fillId="43" borderId="22" xfId="73" applyFont="1" applyFill="1" applyBorder="1" applyAlignment="1" applyProtection="1">
      <alignment vertical="center" wrapText="1"/>
      <protection/>
    </xf>
    <xf numFmtId="49" fontId="7" fillId="40" borderId="14" xfId="54" applyNumberFormat="1" applyFont="1" applyFill="1" applyBorder="1" applyAlignment="1" applyProtection="1">
      <alignment horizontal="center" vertical="top" wrapText="1"/>
      <protection/>
    </xf>
    <xf numFmtId="0" fontId="7" fillId="39" borderId="14" xfId="71" applyNumberFormat="1" applyFont="1" applyFill="1" applyBorder="1" applyAlignment="1" applyProtection="1">
      <alignment horizontal="left" vertical="center" wrapText="1" indent="1"/>
      <protection locked="0"/>
    </xf>
    <xf numFmtId="49" fontId="39" fillId="43" borderId="23" xfId="54" applyFont="1" applyFill="1" applyBorder="1" applyAlignment="1" applyProtection="1">
      <alignment horizontal="left" vertical="center" indent="2"/>
      <protection/>
    </xf>
    <xf numFmtId="0" fontId="54" fillId="0" borderId="0" xfId="73" applyFont="1" applyFill="1" applyAlignment="1" applyProtection="1">
      <alignment vertical="center" wrapText="1"/>
      <protection/>
    </xf>
    <xf numFmtId="0" fontId="70" fillId="0" borderId="0" xfId="73" applyFont="1" applyFill="1" applyAlignment="1" applyProtection="1">
      <alignment vertical="center"/>
      <protection/>
    </xf>
    <xf numFmtId="0" fontId="7" fillId="0" borderId="14" xfId="66" applyFont="1" applyFill="1" applyBorder="1" applyAlignment="1" applyProtection="1">
      <alignment horizontal="left" vertical="center" wrapText="1" indent="2"/>
      <protection/>
    </xf>
    <xf numFmtId="0" fontId="103" fillId="7" borderId="0" xfId="73" applyFont="1" applyFill="1" applyBorder="1" applyAlignment="1" applyProtection="1">
      <alignment horizontal="center" vertical="center" wrapText="1"/>
      <protection/>
    </xf>
    <xf numFmtId="0" fontId="54" fillId="0" borderId="0" xfId="72" applyNumberFormat="1" applyFont="1" applyFill="1" applyBorder="1" applyAlignment="1" applyProtection="1">
      <alignment vertical="center" wrapText="1"/>
      <protection/>
    </xf>
    <xf numFmtId="0" fontId="54"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4"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70"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0" fillId="0" borderId="0" xfId="0" applyFont="1" applyBorder="1"/>
    <xf numFmtId="49" fontId="70"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0"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70" fillId="0" borderId="0" xfId="0" applyFont="1"/>
    <xf numFmtId="0" fontId="70" fillId="0" borderId="0" xfId="72" applyNumberFormat="1" applyFont="1" applyFill="1" applyBorder="1" applyAlignment="1" applyProtection="1">
      <alignment vertical="center" wrapText="1"/>
      <protection/>
    </xf>
    <xf numFmtId="49" fontId="70" fillId="0" borderId="0" xfId="0" applyFont="1" applyAlignment="1">
      <alignment vertical="top"/>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0" applyFont="1" applyBorder="1"/>
    <xf numFmtId="49" fontId="70" fillId="0" borderId="0" xfId="0" applyNumberFormat="1" applyFont="1" applyAlignment="1">
      <alignment vertical="center"/>
    </xf>
    <xf numFmtId="0" fontId="70"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0" fillId="0" borderId="0" xfId="73"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0" fontId="0" fillId="42" borderId="14" xfId="66"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0" xfId="0" applyNumberFormat="1"/>
    <xf numFmtId="0" fontId="7" fillId="0" borderId="14"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4" xfId="70" applyFont="1" applyFill="1" applyBorder="1" applyAlignment="1" applyProtection="1">
      <alignment horizontal="right" vertical="top" wrapText="1"/>
      <protection/>
    </xf>
    <xf numFmtId="49" fontId="7" fillId="0" borderId="14"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70" fillId="0" borderId="0" xfId="0" applyFont="1"/>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0" fillId="0" borderId="0" xfId="0" applyFont="1" applyFill="1" applyBorder="1" applyProtection="1">
      <protection/>
    </xf>
    <xf numFmtId="49" fontId="70" fillId="0" borderId="0" xfId="0" applyFont="1" applyBorder="1"/>
    <xf numFmtId="49" fontId="70" fillId="0" borderId="0" xfId="0" applyNumberFormat="1" applyFont="1" applyBorder="1" applyAlignment="1">
      <alignment vertical="center"/>
    </xf>
    <xf numFmtId="49" fontId="70"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4" xfId="73" applyNumberFormat="1" applyFont="1" applyFill="1" applyBorder="1" applyAlignment="1" applyProtection="1">
      <alignment horizontal="left" vertical="center" wrapText="1" indent="6"/>
      <protection locked="0"/>
    </xf>
    <xf numFmtId="49" fontId="7" fillId="0" borderId="0" xfId="0" applyFont="1"/>
    <xf numFmtId="49" fontId="7" fillId="39" borderId="14" xfId="73" applyNumberFormat="1" applyFont="1" applyFill="1" applyBorder="1" applyAlignment="1" applyProtection="1">
      <alignment horizontal="left" vertical="center" wrapText="1" indent="7"/>
      <protection locked="0"/>
    </xf>
    <xf numFmtId="49" fontId="7" fillId="39" borderId="14" xfId="73" applyNumberFormat="1" applyFont="1" applyFill="1" applyBorder="1" applyAlignment="1" applyProtection="1">
      <alignment horizontal="left" vertical="center" wrapText="1" indent="4"/>
      <protection locked="0"/>
    </xf>
    <xf numFmtId="49" fontId="7" fillId="39" borderId="14" xfId="68" applyNumberFormat="1" applyFont="1" applyFill="1" applyBorder="1" applyAlignment="1" applyProtection="1">
      <alignment horizontal="left" vertical="center" wrapText="1"/>
      <protection locked="0"/>
    </xf>
    <xf numFmtId="49" fontId="7" fillId="2" borderId="14" xfId="49" applyNumberFormat="1" applyFont="1" applyFill="1" applyBorder="1" applyAlignment="1" applyProtection="1">
      <alignment horizontal="left" vertical="center" wrapText="1"/>
      <protection locked="0"/>
    </xf>
    <xf numFmtId="4" fontId="0" fillId="39" borderId="14"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70" fillId="0" borderId="0" xfId="0" applyFont="1"/>
    <xf numFmtId="165" fontId="7" fillId="39" borderId="14" xfId="49" applyNumberFormat="1" applyFont="1" applyFill="1" applyBorder="1" applyAlignment="1" applyProtection="1">
      <alignment horizontal="right" vertical="center" wrapText="1"/>
      <protection locked="0"/>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0" fillId="0" borderId="0" xfId="0" applyFont="1" applyFill="1" applyBorder="1" applyProtection="1">
      <protection/>
    </xf>
    <xf numFmtId="49" fontId="70" fillId="0" borderId="0" xfId="0" applyFont="1" applyBorder="1"/>
    <xf numFmtId="49" fontId="70" fillId="0" borderId="0" xfId="0" applyNumberFormat="1" applyFont="1" applyBorder="1" applyAlignment="1">
      <alignment vertical="center"/>
    </xf>
    <xf numFmtId="49" fontId="70" fillId="0" borderId="0" xfId="0" applyNumberFormat="1" applyFont="1" applyAlignment="1">
      <alignment vertical="center"/>
    </xf>
    <xf numFmtId="49" fontId="7" fillId="39" borderId="14" xfId="72" applyNumberFormat="1" applyFont="1" applyFill="1" applyBorder="1" applyAlignment="1" applyProtection="1">
      <alignment horizontal="left" vertical="center" wrapText="1"/>
      <protection locked="0"/>
    </xf>
    <xf numFmtId="49" fontId="7" fillId="0" borderId="14" xfId="72" applyNumberFormat="1"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0" fontId="39" fillId="0" borderId="14" xfId="0" applyNumberFormat="1" applyFont="1" applyFill="1" applyBorder="1" applyAlignment="1" applyProtection="1">
      <alignment horizontal="left" vertical="center"/>
      <protection/>
    </xf>
    <xf numFmtId="49" fontId="67" fillId="39" borderId="14" xfId="49" applyNumberFormat="1" applyFont="1" applyFill="1" applyBorder="1" applyAlignment="1" applyProtection="1">
      <alignment horizontal="left" vertical="center" wrapText="1"/>
      <protection locked="0"/>
    </xf>
    <xf numFmtId="49" fontId="0" fillId="39" borderId="14" xfId="72" applyNumberFormat="1" applyFont="1" applyFill="1" applyBorder="1" applyAlignment="1" applyProtection="1">
      <alignment horizontal="center" vertical="center" wrapText="1"/>
      <protection locked="0"/>
    </xf>
    <xf numFmtId="0" fontId="0" fillId="0" borderId="0" xfId="0" applyNumberFormat="1"/>
    <xf numFmtId="0" fontId="7" fillId="39" borderId="14" xfId="73" applyNumberFormat="1" applyFont="1" applyFill="1" applyBorder="1" applyAlignment="1" applyProtection="1">
      <alignment horizontal="left" vertical="center" wrapText="1"/>
      <protection locked="0"/>
    </xf>
    <xf numFmtId="165" fontId="7" fillId="0" borderId="14" xfId="49" applyNumberFormat="1" applyFont="1" applyFill="1" applyBorder="1" applyAlignment="1" applyProtection="1">
      <alignment horizontal="right" vertical="center" wrapText="1"/>
      <protection/>
    </xf>
    <xf numFmtId="165" fontId="7" fillId="0" borderId="14" xfId="49" applyNumberFormat="1" applyFont="1" applyFill="1" applyBorder="1" applyAlignment="1" applyProtection="1">
      <alignment vertical="center" wrapText="1"/>
      <protection/>
    </xf>
    <xf numFmtId="4" fontId="7" fillId="0" borderId="14" xfId="73" applyNumberFormat="1" applyFont="1" applyFill="1" applyBorder="1" applyAlignment="1" applyProtection="1">
      <alignment horizontal="left" vertical="center" wrapText="1"/>
      <protection/>
    </xf>
    <xf numFmtId="49" fontId="67" fillId="39" borderId="22" xfId="49" applyNumberFormat="1" applyFont="1" applyFill="1" applyBorder="1" applyAlignment="1" applyProtection="1">
      <alignment horizontal="left" vertical="center" wrapText="1"/>
      <protection locked="0"/>
    </xf>
    <xf numFmtId="49" fontId="0" fillId="7" borderId="14" xfId="72" applyNumberFormat="1" applyFont="1" applyFill="1" applyBorder="1" applyAlignment="1" applyProtection="1">
      <alignment horizontal="center" vertical="center" wrapText="1"/>
      <protection/>
    </xf>
    <xf numFmtId="0" fontId="70" fillId="0" borderId="0" xfId="73" applyFont="1" applyFill="1" applyAlignment="1" applyProtection="1">
      <alignment vertical="top" wrapText="1"/>
      <protection/>
    </xf>
    <xf numFmtId="49" fontId="0" fillId="39" borderId="14" xfId="72" applyNumberFormat="1" applyFont="1" applyFill="1" applyBorder="1" applyAlignment="1" applyProtection="1">
      <alignment horizontal="center" vertical="center" wrapText="1"/>
      <protection locked="0"/>
    </xf>
    <xf numFmtId="0" fontId="0" fillId="0" borderId="0" xfId="0" applyNumberFormat="1"/>
    <xf numFmtId="0" fontId="0" fillId="0" borderId="0" xfId="0" applyNumberFormat="1" applyAlignment="1">
      <alignment vertical="center"/>
    </xf>
    <xf numFmtId="0" fontId="7" fillId="0" borderId="14" xfId="73"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14" xfId="73" applyNumberFormat="1" applyFont="1" applyFill="1" applyBorder="1" applyAlignment="1" applyProtection="1">
      <alignment horizontal="left" vertical="top" wrapText="1"/>
      <protection/>
    </xf>
    <xf numFmtId="0" fontId="30" fillId="7" borderId="30" xfId="52" applyNumberFormat="1"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0" fontId="0" fillId="42" borderId="14" xfId="66"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49" fontId="0" fillId="39" borderId="14" xfId="0" applyNumberFormat="1" applyFill="1" applyBorder="1" applyAlignment="1" applyProtection="1">
      <alignment horizontal="left" vertical="center" wrapText="1"/>
      <protection locked="0"/>
    </xf>
    <xf numFmtId="0" fontId="7" fillId="0" borderId="14" xfId="72" applyNumberFormat="1" applyFont="1" applyFill="1" applyBorder="1" applyAlignment="1" applyProtection="1">
      <alignment horizontal="center" vertical="center" wrapText="1"/>
      <protection/>
    </xf>
    <xf numFmtId="14" fontId="7" fillId="38" borderId="14" xfId="72" applyNumberFormat="1" applyFont="1" applyFill="1" applyBorder="1" applyAlignment="1" applyProtection="1">
      <alignment horizontal="left" vertical="center" wrapText="1" indent="1"/>
      <protection/>
    </xf>
    <xf numFmtId="14" fontId="46" fillId="0" borderId="14" xfId="72" applyNumberFormat="1" applyFont="1" applyFill="1" applyBorder="1" applyAlignment="1" applyProtection="1">
      <alignment horizontal="center" vertical="center" wrapText="1"/>
      <protection/>
    </xf>
    <xf numFmtId="0" fontId="19" fillId="0" borderId="0" xfId="41" applyFont="1" applyFill="1" applyBorder="1" applyAlignment="1" applyProtection="1">
      <alignment horizontal="left" vertical="top" wrapText="1"/>
      <protection/>
    </xf>
    <xf numFmtId="49" fontId="67" fillId="0" borderId="0" xfId="49" applyNumberFormat="1" applyFont="1" applyBorder="1" applyProtection="1">
      <protection/>
    </xf>
    <xf numFmtId="49" fontId="0" fillId="0" borderId="0" xfId="0" applyBorder="1"/>
    <xf numFmtId="0" fontId="15" fillId="7" borderId="0" xfId="62" applyNumberFormat="1" applyFont="1" applyFill="1" applyBorder="1" applyAlignment="1">
      <alignment horizontal="justify" vertical="top" wrapText="1"/>
      <protection/>
    </xf>
    <xf numFmtId="49" fontId="67" fillId="0" borderId="0" xfId="49" applyNumberFormat="1" applyBorder="1" applyAlignment="1" applyProtection="1">
      <alignment vertical="center"/>
      <protection/>
    </xf>
    <xf numFmtId="0" fontId="19" fillId="0" borderId="0" xfId="41" applyFont="1" applyFill="1" applyBorder="1" applyAlignment="1" applyProtection="1">
      <alignment horizontal="right" vertical="top" wrapText="1" indent="1"/>
      <protection/>
    </xf>
    <xf numFmtId="0" fontId="19" fillId="0" borderId="0" xfId="41" applyFont="1" applyFill="1" applyBorder="1" applyAlignment="1" applyProtection="1">
      <alignment horizontal="right" vertical="top" wrapText="1"/>
      <protection/>
    </xf>
    <xf numFmtId="49" fontId="15" fillId="7" borderId="0" xfId="62" applyFont="1" applyFill="1" applyBorder="1" applyAlignment="1">
      <alignment horizontal="left" wrapText="1"/>
      <protection/>
    </xf>
    <xf numFmtId="49" fontId="15" fillId="7" borderId="0" xfId="62" applyFont="1" applyFill="1" applyBorder="1" applyAlignment="1">
      <alignment horizontal="justify" vertical="justify" wrapText="1"/>
      <protection/>
    </xf>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0" fontId="19" fillId="3" borderId="43" xfId="47" applyNumberFormat="1" applyFont="1" applyFill="1" applyBorder="1" applyAlignment="1" applyProtection="1">
      <alignment horizontal="left" vertical="center" wrapText="1" indent="1"/>
      <protection/>
    </xf>
    <xf numFmtId="0" fontId="19" fillId="3" borderId="44"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5"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5"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167" fontId="7" fillId="0" borderId="22" xfId="73" applyNumberFormat="1" applyFont="1" applyFill="1" applyBorder="1" applyAlignment="1" applyProtection="1">
      <alignment horizontal="center" vertical="center" wrapText="1"/>
      <protection/>
    </xf>
    <xf numFmtId="167" fontId="7" fillId="0" borderId="21" xfId="73" applyNumberFormat="1" applyFont="1" applyFill="1" applyBorder="1" applyAlignment="1" applyProtection="1">
      <alignment horizontal="center" vertical="center" wrapText="1"/>
      <protection/>
    </xf>
    <xf numFmtId="167" fontId="7" fillId="0" borderId="14"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4"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7" fillId="0" borderId="14" xfId="73" applyFont="1" applyFill="1" applyBorder="1" applyAlignment="1" applyProtection="1">
      <alignment horizontal="center" vertical="center" wrapText="1"/>
      <protection/>
    </xf>
    <xf numFmtId="4" fontId="7" fillId="0" borderId="14" xfId="53" applyFont="1" applyFill="1" applyBorder="1" applyAlignment="1" applyProtection="1">
      <alignment horizontal="center" vertical="center" wrapText="1"/>
      <protection/>
    </xf>
    <xf numFmtId="0" fontId="7" fillId="0" borderId="14" xfId="66" applyFont="1" applyFill="1" applyBorder="1" applyAlignment="1" applyProtection="1">
      <alignment horizontal="center" vertical="center" wrapText="1"/>
      <protection/>
    </xf>
    <xf numFmtId="0" fontId="98" fillId="0" borderId="0" xfId="0" applyNumberFormat="1" applyFont="1" applyFill="1" applyBorder="1" applyAlignment="1">
      <alignment horizontal="right" vertical="center"/>
    </xf>
    <xf numFmtId="0" fontId="98" fillId="0" borderId="0" xfId="0" applyNumberFormat="1" applyFont="1" applyFill="1" applyBorder="1" applyAlignment="1" applyProtection="1">
      <alignment horizontal="center" vertical="center"/>
      <protection/>
    </xf>
    <xf numFmtId="0" fontId="54" fillId="0" borderId="42" xfId="51" applyFont="1" applyFill="1" applyBorder="1" applyAlignment="1" applyProtection="1">
      <alignment horizontal="left" vertical="center" wrapText="1" indent="1"/>
      <protection/>
    </xf>
    <xf numFmtId="0" fontId="54" fillId="0" borderId="39" xfId="51" applyFont="1" applyFill="1" applyBorder="1" applyAlignment="1" applyProtection="1">
      <alignment horizontal="left" vertical="center" wrapText="1" indent="1"/>
      <protection/>
    </xf>
    <xf numFmtId="0" fontId="54" fillId="0" borderId="35" xfId="51" applyFont="1" applyFill="1" applyBorder="1" applyAlignment="1" applyProtection="1">
      <alignment horizontal="left" vertical="center" wrapText="1" indent="1"/>
      <protection/>
    </xf>
    <xf numFmtId="0" fontId="54" fillId="0" borderId="0" xfId="66" applyFont="1" applyFill="1" applyBorder="1" applyAlignment="1" applyProtection="1">
      <alignment horizontal="right" vertical="center" wrapText="1"/>
      <protection/>
    </xf>
    <xf numFmtId="0" fontId="54" fillId="0" borderId="24" xfId="66" applyFont="1" applyFill="1" applyBorder="1" applyAlignment="1" applyProtection="1">
      <alignment horizontal="right" vertical="center" wrapText="1"/>
      <protection/>
    </xf>
    <xf numFmtId="0" fontId="7" fillId="0" borderId="14" xfId="66" applyFont="1" applyFill="1" applyBorder="1" applyAlignment="1" applyProtection="1">
      <alignment horizontal="right" vertical="center" wrapText="1"/>
      <protection/>
    </xf>
    <xf numFmtId="49" fontId="30" fillId="7" borderId="24" xfId="52" applyNumberFormat="1" applyFont="1" applyFill="1" applyBorder="1" applyAlignment="1" applyProtection="1">
      <alignment horizontal="center" vertical="center" wrapText="1"/>
      <protection/>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0" fillId="0" borderId="14" xfId="0" applyNumberFormat="1" applyBorder="1" applyAlignment="1">
      <alignment horizontal="center" vertical="center" wrapText="1"/>
    </xf>
    <xf numFmtId="0" fontId="0" fillId="0" borderId="0" xfId="0" applyNumberFormat="1" applyAlignment="1">
      <alignment horizontal="left" vertical="top" wrapText="1"/>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4"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14" xfId="73" applyNumberFormat="1" applyFont="1" applyFill="1" applyBorder="1" applyAlignment="1" applyProtection="1">
      <alignment horizontal="left" vertical="top" wrapText="1"/>
      <protection/>
    </xf>
    <xf numFmtId="0" fontId="70" fillId="0" borderId="0" xfId="73" applyFont="1" applyFill="1" applyBorder="1" applyAlignment="1" applyProtection="1">
      <alignment horizontal="center" vertical="center" wrapText="1"/>
      <protection/>
    </xf>
    <xf numFmtId="4" fontId="7" fillId="38" borderId="14" xfId="49" applyNumberFormat="1" applyFont="1" applyFill="1" applyBorder="1" applyAlignment="1" applyProtection="1">
      <alignment horizontal="left" vertical="center" wrapText="1"/>
      <protection/>
    </xf>
    <xf numFmtId="0" fontId="7" fillId="39" borderId="14"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4" xfId="72" applyNumberFormat="1" applyFont="1" applyFill="1" applyBorder="1" applyAlignment="1" applyProtection="1">
      <alignment horizontal="center" vertical="center" wrapText="1"/>
      <protection locked="0"/>
    </xf>
    <xf numFmtId="49" fontId="7" fillId="41" borderId="14" xfId="72" applyNumberFormat="1"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7" fillId="38" borderId="14"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4" xfId="73" applyFont="1" applyFill="1" applyBorder="1" applyAlignment="1" applyProtection="1">
      <alignment horizontal="center" vertical="center" wrapText="1"/>
      <protection/>
    </xf>
    <xf numFmtId="0" fontId="0" fillId="7" borderId="22" xfId="121" applyNumberFormat="1" applyFont="1" applyFill="1" applyBorder="1" applyAlignment="1" applyProtection="1">
      <alignment horizontal="center" vertical="center" wrapText="1"/>
      <protection/>
    </xf>
    <xf numFmtId="0" fontId="0" fillId="7" borderId="23" xfId="121" applyNumberFormat="1" applyFont="1" applyFill="1" applyBorder="1" applyAlignment="1" applyProtection="1">
      <alignment horizontal="center" vertical="center" wrapText="1"/>
      <protection/>
    </xf>
    <xf numFmtId="0" fontId="0" fillId="7" borderId="21" xfId="121"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left" vertical="center" wrapText="1" indent="1"/>
      <protection/>
    </xf>
    <xf numFmtId="49" fontId="67" fillId="39" borderId="22" xfId="49" applyNumberFormat="1" applyFont="1" applyFill="1" applyBorder="1" applyAlignment="1" applyProtection="1">
      <alignment horizontal="left" vertical="center" wrapText="1" indent="1"/>
      <protection locked="0"/>
    </xf>
    <xf numFmtId="49" fontId="67" fillId="39" borderId="23" xfId="49" applyNumberFormat="1" applyFont="1" applyFill="1" applyBorder="1" applyAlignment="1" applyProtection="1">
      <alignment horizontal="left" vertical="center" wrapText="1" indent="1"/>
      <protection locked="0"/>
    </xf>
    <xf numFmtId="49" fontId="67" fillId="39" borderId="21" xfId="49" applyNumberFormat="1" applyFont="1" applyFill="1" applyBorder="1" applyAlignment="1" applyProtection="1">
      <alignment horizontal="left" vertical="center" wrapText="1" indent="1"/>
      <protection locked="0"/>
    </xf>
    <xf numFmtId="49" fontId="39" fillId="43" borderId="14"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49" fontId="0" fillId="39" borderId="14" xfId="72" applyNumberFormat="1" applyFont="1" applyFill="1" applyBorder="1" applyAlignment="1" applyProtection="1">
      <alignment horizontal="center" vertical="center" wrapText="1"/>
      <protection locked="0"/>
    </xf>
    <xf numFmtId="0" fontId="30" fillId="7" borderId="23" xfId="52" applyNumberFormat="1"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7" fillId="38" borderId="22" xfId="72" applyNumberFormat="1" applyFont="1" applyFill="1" applyBorder="1" applyAlignment="1" applyProtection="1">
      <alignment horizontal="left" vertical="center" wrapText="1" indent="1"/>
      <protection/>
    </xf>
    <xf numFmtId="0" fontId="7" fillId="38" borderId="23" xfId="72" applyNumberFormat="1" applyFont="1" applyFill="1" applyBorder="1" applyAlignment="1" applyProtection="1">
      <alignment horizontal="left" vertical="center" wrapText="1" indent="1"/>
      <protection/>
    </xf>
    <xf numFmtId="0" fontId="7" fillId="38" borderId="21" xfId="72" applyNumberFormat="1" applyFont="1" applyFill="1" applyBorder="1" applyAlignment="1" applyProtection="1">
      <alignment horizontal="left" vertical="center" wrapText="1" indent="1"/>
      <protection/>
    </xf>
    <xf numFmtId="0" fontId="7" fillId="0" borderId="30"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4" xfId="66" applyFont="1" applyFill="1" applyBorder="1" applyAlignment="1" applyProtection="1">
      <alignment horizontal="center" vertical="center" wrapText="1"/>
      <protection/>
    </xf>
    <xf numFmtId="0" fontId="7" fillId="42" borderId="14" xfId="64"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4" xfId="66" applyNumberFormat="1" applyFont="1" applyFill="1" applyBorder="1" applyAlignment="1" applyProtection="1">
      <alignment horizontal="left" vertical="center" wrapText="1"/>
      <protection/>
    </xf>
    <xf numFmtId="0" fontId="7" fillId="38" borderId="14" xfId="73" applyNumberFormat="1" applyFont="1" applyFill="1" applyBorder="1" applyAlignment="1" applyProtection="1">
      <alignment horizontal="left" vertical="center" wrapText="1"/>
      <protection/>
    </xf>
    <xf numFmtId="0" fontId="7" fillId="0" borderId="27"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34" fillId="0" borderId="42" xfId="73"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49" fontId="7" fillId="2" borderId="14" xfId="73" applyNumberFormat="1" applyFont="1" applyFill="1" applyBorder="1" applyAlignment="1" applyProtection="1">
      <alignment horizontal="left" vertical="center" wrapText="1" indent="4"/>
      <protection locked="0"/>
    </xf>
    <xf numFmtId="0" fontId="0" fillId="7" borderId="14" xfId="121" applyNumberFormat="1"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4" xfId="73" applyNumberFormat="1" applyFont="1" applyFill="1" applyBorder="1" applyAlignment="1" applyProtection="1">
      <alignment horizontal="center" vertical="center" wrapText="1"/>
      <protection/>
    </xf>
    <xf numFmtId="0" fontId="7" fillId="0" borderId="39" xfId="73" applyNumberFormat="1" applyFont="1" applyFill="1" applyBorder="1" applyAlignment="1" applyProtection="1">
      <alignment horizontal="left" vertical="center" wrapText="1"/>
      <protection/>
    </xf>
    <xf numFmtId="0" fontId="34" fillId="0" borderId="14" xfId="73" applyFont="1" applyFill="1" applyBorder="1" applyAlignment="1" applyProtection="1">
      <alignment horizontal="center" vertical="center" wrapText="1"/>
      <protection/>
    </xf>
    <xf numFmtId="0" fontId="7" fillId="7" borderId="14" xfId="73" applyFont="1" applyFill="1" applyBorder="1" applyAlignment="1" applyProtection="1">
      <alignment horizontal="center" vertical="center"/>
      <protection/>
    </xf>
    <xf numFmtId="0" fontId="0" fillId="0" borderId="14" xfId="73" applyFont="1" applyFill="1" applyBorder="1" applyAlignment="1" applyProtection="1">
      <alignment horizontal="left" vertical="center" wrapText="1"/>
      <protection/>
    </xf>
    <xf numFmtId="0" fontId="0" fillId="0" borderId="14" xfId="73" applyFont="1" applyFill="1" applyBorder="1" applyAlignment="1" applyProtection="1">
      <alignment horizontal="left" vertical="center" wrapText="1" indent="1"/>
      <protection/>
    </xf>
    <xf numFmtId="0" fontId="0" fillId="0" borderId="14" xfId="73" applyFont="1" applyFill="1" applyBorder="1" applyAlignment="1" applyProtection="1">
      <alignment horizontal="left"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4"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14" fontId="7" fillId="38" borderId="14" xfId="72" applyNumberFormat="1" applyFont="1" applyFill="1" applyBorder="1" applyAlignment="1" applyProtection="1">
      <alignment horizontal="left" vertical="center" wrapText="1" inden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4" xfId="72" applyNumberFormat="1" applyFont="1" applyFill="1" applyBorder="1" applyAlignment="1" applyProtection="1">
      <alignment horizontal="center"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49" fontId="0" fillId="0" borderId="14" xfId="0" applyBorder="1"/>
    <xf numFmtId="0" fontId="7" fillId="0" borderId="14" xfId="72" applyNumberFormat="1" applyFont="1" applyFill="1" applyBorder="1" applyAlignment="1" applyProtection="1">
      <alignment horizontal="left" vertical="center" wrapText="1"/>
      <protection/>
    </xf>
    <xf numFmtId="0" fontId="7" fillId="41" borderId="14" xfId="72" applyNumberFormat="1" applyFont="1" applyFill="1" applyBorder="1" applyAlignment="1" applyProtection="1">
      <alignment horizontal="center" vertical="center" wrapText="1"/>
      <protection/>
    </xf>
    <xf numFmtId="0" fontId="0" fillId="0" borderId="14" xfId="0" applyNumberFormat="1" applyBorder="1" applyAlignment="1">
      <alignment horizontal="center" vertical="center"/>
    </xf>
    <xf numFmtId="0" fontId="7" fillId="0" borderId="14"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49" fontId="0" fillId="39" borderId="14" xfId="0" applyNumberFormat="1" applyFill="1" applyBorder="1" applyAlignment="1" applyProtection="1">
      <alignment horizontal="left" vertical="center" wrapText="1"/>
      <protection locked="0"/>
    </xf>
    <xf numFmtId="0" fontId="0" fillId="0" borderId="14" xfId="0" applyNumberFormat="1" applyFill="1" applyBorder="1" applyAlignment="1" applyProtection="1">
      <alignment horizontal="center" vertical="center"/>
      <protection/>
    </xf>
    <xf numFmtId="49" fontId="7" fillId="2" borderId="14" xfId="52" applyNumberFormat="1" applyFont="1" applyFill="1" applyBorder="1" applyAlignment="1" applyProtection="1">
      <alignment horizontal="left" vertical="center" wrapText="1"/>
      <protection locked="0"/>
    </xf>
    <xf numFmtId="49" fontId="0" fillId="2" borderId="14" xfId="0" applyFill="1" applyBorder="1" applyAlignment="1" applyProtection="1">
      <alignment horizontal="left" vertical="top"/>
      <protection locked="0"/>
    </xf>
    <xf numFmtId="0" fontId="0" fillId="7" borderId="14" xfId="56" applyNumberFormat="1" applyFont="1" applyFill="1" applyBorder="1" applyAlignment="1" applyProtection="1">
      <alignment horizontal="center" vertical="center" wrapText="1"/>
      <protection/>
    </xf>
    <xf numFmtId="0" fontId="0" fillId="39" borderId="14" xfId="0" applyNumberFormat="1" applyFill="1" applyBorder="1" applyAlignment="1" applyProtection="1">
      <alignment horizontal="left" vertical="center" wrapText="1"/>
      <protection locked="0"/>
    </xf>
    <xf numFmtId="0" fontId="7" fillId="39" borderId="14" xfId="52" applyNumberFormat="1" applyFont="1" applyFill="1" applyBorder="1" applyAlignment="1" applyProtection="1">
      <alignment horizontal="left" vertical="center" wrapText="1"/>
      <protection locked="0"/>
    </xf>
    <xf numFmtId="49" fontId="0" fillId="0" borderId="14" xfId="0" applyBorder="1" applyAlignment="1">
      <alignment horizontal="left" vertical="top"/>
    </xf>
    <xf numFmtId="0" fontId="7" fillId="41" borderId="14" xfId="72" applyNumberFormat="1" applyFont="1" applyFill="1" applyBorder="1" applyAlignment="1" applyProtection="1">
      <alignment horizontal="left" vertical="center" wrapText="1"/>
      <protection/>
    </xf>
    <xf numFmtId="49" fontId="0" fillId="41" borderId="14" xfId="0" applyFill="1" applyBorder="1" applyAlignment="1" applyProtection="1">
      <alignment horizontal="left" vertical="top"/>
      <protection/>
    </xf>
    <xf numFmtId="0" fontId="7" fillId="0" borderId="14" xfId="52"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7" fillId="0" borderId="14" xfId="73" applyNumberFormat="1" applyFont="1" applyFill="1" applyBorder="1" applyAlignment="1" applyProtection="1">
      <alignment horizontal="left" vertical="center" wrapText="1"/>
      <protection/>
    </xf>
    <xf numFmtId="0" fontId="9" fillId="40" borderId="14" xfId="0" applyNumberFormat="1" applyFont="1" applyFill="1" applyBorder="1" applyAlignment="1" applyProtection="1">
      <alignment horizontal="center" vertical="center" wrapText="1"/>
      <protection/>
    </xf>
    <xf numFmtId="22" fontId="7" fillId="0" borderId="0" xfId="68" applyNumberFormat="1" applyFont="1" applyAlignment="1" applyProtection="1">
      <alignment horizontal="left" vertical="center" wrapText="1"/>
      <protection/>
    </xf>
    <xf numFmtId="49" fontId="0" fillId="38" borderId="14" xfId="72" applyNumberFormat="1" applyFont="1" applyFill="1" applyBorder="1" applyAlignment="1" applyProtection="1">
      <alignment horizontal="left" vertical="center" wrapText="1" indent="1"/>
      <protection/>
    </xf>
    <xf numFmtId="0" fontId="7" fillId="38" borderId="14" xfId="71" applyNumberFormat="1" applyFont="1" applyFill="1" applyBorder="1" applyAlignment="1" applyProtection="1">
      <alignment horizontal="left" vertical="center" wrapText="1" indent="1"/>
      <protection/>
    </xf>
    <xf numFmtId="49" fontId="0" fillId="42" borderId="46" xfId="0" applyFont="1" applyFill="1" applyBorder="1" applyAlignment="1">
      <alignment horizontal="center" vertical="center"/>
    </xf>
    <xf numFmtId="14" fontId="7" fillId="38" borderId="27" xfId="72"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14" fontId="7" fillId="38" borderId="39" xfId="72" applyNumberFormat="1" applyFont="1" applyFill="1" applyBorder="1" applyAlignment="1" applyProtection="1">
      <alignment horizontal="left" vertical="center" wrapText="1" indent="1"/>
      <protection/>
    </xf>
    <xf numFmtId="49" fontId="34" fillId="0" borderId="14" xfId="52" applyNumberFormat="1" applyFont="1" applyFill="1" applyBorder="1" applyAlignment="1" applyProtection="1">
      <alignment horizontal="center" vertical="center" wrapText="1"/>
      <protection/>
    </xf>
    <xf numFmtId="0" fontId="7" fillId="38" borderId="27" xfId="52" applyNumberFormat="1" applyFont="1" applyFill="1" applyBorder="1" applyAlignment="1" applyProtection="1">
      <alignment horizontal="left" vertical="center" wrapText="1"/>
      <protection/>
    </xf>
    <xf numFmtId="0" fontId="7" fillId="38" borderId="39" xfId="52" applyNumberFormat="1" applyFont="1" applyFill="1" applyBorder="1" applyAlignment="1" applyProtection="1">
      <alignment horizontal="left" vertical="center" wrapText="1"/>
      <protection/>
    </xf>
    <xf numFmtId="49" fontId="0" fillId="38" borderId="39" xfId="0" applyFill="1" applyBorder="1" applyAlignment="1" applyProtection="1">
      <alignment horizontal="left" vertical="top"/>
      <protection/>
    </xf>
    <xf numFmtId="49" fontId="0" fillId="38" borderId="38" xfId="0" applyFill="1" applyBorder="1" applyAlignment="1" applyProtection="1">
      <alignment horizontal="left" vertical="top"/>
      <protection/>
    </xf>
    <xf numFmtId="49" fontId="7" fillId="38" borderId="25" xfId="72" applyNumberFormat="1" applyFont="1" applyFill="1" applyBorder="1" applyAlignment="1" applyProtection="1">
      <alignment horizontal="center" vertical="center" wrapText="1"/>
      <protection/>
    </xf>
    <xf numFmtId="0" fontId="0" fillId="38" borderId="14" xfId="0" applyNumberFormat="1" applyFill="1" applyBorder="1" applyAlignment="1" applyProtection="1">
      <alignment horizontal="left" vertical="center" wrapText="1"/>
      <protection/>
    </xf>
    <xf numFmtId="49" fontId="7" fillId="38" borderId="14" xfId="72" applyNumberFormat="1" applyFont="1" applyFill="1" applyBorder="1" applyAlignment="1" applyProtection="1">
      <alignment horizontal="center" vertical="center" wrapText="1"/>
      <protection/>
    </xf>
    <xf numFmtId="49" fontId="0" fillId="38" borderId="14" xfId="0" applyNumberFormat="1" applyFill="1" applyBorder="1" applyAlignment="1" applyProtection="1">
      <alignment horizontal="left" vertical="center" wrapText="1"/>
      <protection/>
    </xf>
    <xf numFmtId="0" fontId="7" fillId="38" borderId="27" xfId="72" applyNumberFormat="1" applyFont="1" applyFill="1" applyBorder="1" applyAlignment="1" applyProtection="1">
      <alignment horizontal="left" vertical="center" wrapText="1"/>
      <protection/>
    </xf>
    <xf numFmtId="0" fontId="7" fillId="38" borderId="14" xfId="72" applyNumberFormat="1" applyFont="1" applyFill="1" applyBorder="1" applyAlignment="1" applyProtection="1">
      <alignment horizontal="center"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49" fontId="0" fillId="38" borderId="14" xfId="0" applyNumberFormat="1" applyFill="1" applyBorder="1" applyAlignment="1" applyProtection="1">
      <alignment horizontal="left" vertical="center" wrapText="1"/>
      <protection/>
    </xf>
    <xf numFmtId="49" fontId="0" fillId="38" borderId="14" xfId="0" applyFill="1" applyBorder="1" applyProtection="1">
      <protection/>
    </xf>
    <xf numFmtId="49" fontId="7" fillId="38" borderId="27" xfId="52" applyNumberFormat="1" applyFont="1" applyFill="1" applyBorder="1" applyAlignment="1" applyProtection="1">
      <alignment horizontal="left" vertical="center" wrapText="1"/>
      <protection/>
    </xf>
    <xf numFmtId="49" fontId="7" fillId="38" borderId="39" xfId="52" applyNumberFormat="1" applyFont="1" applyFill="1" applyBorder="1" applyAlignment="1" applyProtection="1">
      <alignment horizontal="left" vertical="center" wrapText="1"/>
      <protection/>
    </xf>
    <xf numFmtId="49" fontId="7" fillId="38" borderId="38" xfId="52" applyNumberFormat="1" applyFont="1" applyFill="1" applyBorder="1" applyAlignment="1" applyProtection="1">
      <alignment horizontal="left"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0" fontId="67" fillId="39" borderId="14" xfId="49" applyNumberFormat="1" applyFont="1" applyFill="1" applyBorder="1" applyAlignment="1" applyProtection="1">
      <alignment horizontal="left" vertical="center" wrapText="1" indent="2"/>
      <protection locked="0"/>
    </xf>
    <xf numFmtId="49" fontId="0" fillId="39" borderId="14" xfId="49" applyNumberFormat="1" applyFont="1" applyFill="1" applyBorder="1" applyAlignment="1" applyProtection="1">
      <alignment horizontal="left" vertical="center" wrapText="1" indent="3"/>
      <protection locked="0"/>
    </xf>
  </cellXfs>
  <cellStyles count="129">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Обычный 14 5" xfId="115"/>
    <cellStyle name="Comma" xfId="116"/>
    <cellStyle name="Comma [0]" xfId="117"/>
    <cellStyle name="Currency" xfId="118"/>
    <cellStyle name="Currency [0]" xfId="119"/>
    <cellStyle name="Percent" xfId="120"/>
    <cellStyle name="Обычный 14 6" xfId="121"/>
    <cellStyle name="Cells 2" xfId="122"/>
    <cellStyle name="Гиперссылка 2" xfId="123"/>
    <cellStyle name="Гиперссылка 4" xfId="124"/>
    <cellStyle name="Обычный 12" xfId="125"/>
    <cellStyle name="Обычный 2 10 2" xfId="126"/>
    <cellStyle name="Обычный 2 3" xfId="127"/>
    <cellStyle name="Обычный 2 4" xfId="128"/>
    <cellStyle name="Обычный 5" xfId="129"/>
    <cellStyle name="Обычный 14 2" xfId="130"/>
    <cellStyle name="Обычный 14 3" xfId="131"/>
    <cellStyle name="Обычный 14 4" xfId="132"/>
    <cellStyle name="Обычный 14 7" xfId="133"/>
    <cellStyle name="Обычный 12 3" xfId="134"/>
    <cellStyle name="Обычный 14 2 2" xfId="135"/>
    <cellStyle name="Обычный 14 3 2" xfId="136"/>
    <cellStyle name="Обычный 14 4 2" xfId="137"/>
    <cellStyle name="Гиперссылка 5" xfId="138"/>
    <cellStyle name="Границы" xfId="139"/>
    <cellStyle name="Обычный 3 4" xfId="140"/>
    <cellStyle name="Обычный 14 8" xfId="141"/>
    <cellStyle name="Обычный 14 9" xfId="142"/>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styleSheet>
</file>

<file path=xl/_rels/workbook.xml.rels><?xml version="1.0" encoding="UTF-8" standalone="yes"?><Relationships xmlns="http://schemas.openxmlformats.org/package/2006/relationships"><Relationship Id="rId79" Type="http://schemas.openxmlformats.org/officeDocument/2006/relationships/worksheet" Target="worksheets/sheet78.xml" /><Relationship Id="rId3" Type="http://schemas.openxmlformats.org/officeDocument/2006/relationships/worksheet" Target="worksheets/sheet2.xml" /><Relationship Id="rId64" Type="http://schemas.openxmlformats.org/officeDocument/2006/relationships/worksheet" Target="worksheets/sheet63.xml" /><Relationship Id="rId68" Type="http://schemas.openxmlformats.org/officeDocument/2006/relationships/worksheet" Target="worksheets/sheet67.xml" /><Relationship Id="rId75" Type="http://schemas.openxmlformats.org/officeDocument/2006/relationships/worksheet" Target="worksheets/sheet74.xml" /><Relationship Id="rId65" Type="http://schemas.openxmlformats.org/officeDocument/2006/relationships/worksheet" Target="worksheets/sheet64.xml" /><Relationship Id="rId80" Type="http://schemas.openxmlformats.org/officeDocument/2006/relationships/styles" Target="styles.xml" /><Relationship Id="rId48" Type="http://schemas.openxmlformats.org/officeDocument/2006/relationships/worksheet" Target="worksheets/sheet47.xml" /><Relationship Id="rId49" Type="http://schemas.openxmlformats.org/officeDocument/2006/relationships/worksheet" Target="worksheets/sheet48.xml" /><Relationship Id="rId44" Type="http://schemas.openxmlformats.org/officeDocument/2006/relationships/worksheet" Target="worksheets/sheet43.xml" /><Relationship Id="rId45" Type="http://schemas.openxmlformats.org/officeDocument/2006/relationships/worksheet" Target="worksheets/sheet44.xml" /><Relationship Id="rId46" Type="http://schemas.openxmlformats.org/officeDocument/2006/relationships/worksheet" Target="worksheets/sheet45.xml" /><Relationship Id="rId47" Type="http://schemas.openxmlformats.org/officeDocument/2006/relationships/worksheet" Target="worksheets/sheet46.xml" /><Relationship Id="rId40" Type="http://schemas.openxmlformats.org/officeDocument/2006/relationships/worksheet" Target="worksheets/sheet39.xml" /><Relationship Id="rId41" Type="http://schemas.openxmlformats.org/officeDocument/2006/relationships/worksheet" Target="worksheets/sheet40.xml" /><Relationship Id="rId42" Type="http://schemas.openxmlformats.org/officeDocument/2006/relationships/worksheet" Target="worksheets/sheet41.xml" /><Relationship Id="rId43" Type="http://schemas.openxmlformats.org/officeDocument/2006/relationships/worksheet" Target="worksheets/sheet42.xml" /><Relationship Id="rId28" Type="http://schemas.openxmlformats.org/officeDocument/2006/relationships/worksheet" Target="worksheets/sheet27.xml" /><Relationship Id="rId29" Type="http://schemas.openxmlformats.org/officeDocument/2006/relationships/worksheet" Target="worksheets/sheet28.xml" /><Relationship Id="rId81" Type="http://schemas.openxmlformats.org/officeDocument/2006/relationships/sharedStrings" Target="sharedStrings.xml" /><Relationship Id="rId82" Type="http://schemas.openxmlformats.org/officeDocument/2006/relationships/calcChain" Target="calcChain.xml" /><Relationship Id="rId24" Type="http://schemas.openxmlformats.org/officeDocument/2006/relationships/worksheet" Target="worksheets/sheet23.xml" /><Relationship Id="rId25" Type="http://schemas.openxmlformats.org/officeDocument/2006/relationships/worksheet" Target="worksheets/sheet24.xml" /><Relationship Id="rId26" Type="http://schemas.openxmlformats.org/officeDocument/2006/relationships/worksheet" Target="worksheets/sheet25.xml" /><Relationship Id="rId27" Type="http://schemas.openxmlformats.org/officeDocument/2006/relationships/worksheet" Target="worksheets/sheet26.xml" /><Relationship Id="rId20" Type="http://schemas.openxmlformats.org/officeDocument/2006/relationships/worksheet" Target="worksheets/sheet19.xml" /><Relationship Id="rId21" Type="http://schemas.openxmlformats.org/officeDocument/2006/relationships/worksheet" Target="worksheets/sheet20.xml" /><Relationship Id="rId22" Type="http://schemas.openxmlformats.org/officeDocument/2006/relationships/worksheet" Target="worksheets/sheet21.xml" /><Relationship Id="rId23" Type="http://schemas.openxmlformats.org/officeDocument/2006/relationships/worksheet" Target="worksheets/sheet22.xml" /><Relationship Id="rId66" Type="http://schemas.openxmlformats.org/officeDocument/2006/relationships/worksheet" Target="worksheets/sheet65.xml" /><Relationship Id="rId67" Type="http://schemas.openxmlformats.org/officeDocument/2006/relationships/worksheet" Target="worksheets/sheet66.xml" /><Relationship Id="rId60" Type="http://schemas.openxmlformats.org/officeDocument/2006/relationships/worksheet" Target="worksheets/sheet59.xml" /><Relationship Id="rId61" Type="http://schemas.openxmlformats.org/officeDocument/2006/relationships/worksheet" Target="worksheets/sheet60.xml" /><Relationship Id="rId62" Type="http://schemas.openxmlformats.org/officeDocument/2006/relationships/worksheet" Target="worksheets/sheet61.xml" /><Relationship Id="rId63" Type="http://schemas.openxmlformats.org/officeDocument/2006/relationships/worksheet" Target="worksheets/sheet62.xml" /><Relationship Id="rId7" Type="http://schemas.openxmlformats.org/officeDocument/2006/relationships/worksheet" Target="worksheets/sheet6.xml" /><Relationship Id="rId1" Type="http://schemas.openxmlformats.org/officeDocument/2006/relationships/theme" Target="theme/theme1.xml" /><Relationship Id="rId13" Type="http://schemas.openxmlformats.org/officeDocument/2006/relationships/worksheet" Target="worksheets/sheet12.xml" /><Relationship Id="rId5" Type="http://schemas.openxmlformats.org/officeDocument/2006/relationships/worksheet" Target="worksheets/sheet4.xml" /><Relationship Id="rId9" Type="http://schemas.openxmlformats.org/officeDocument/2006/relationships/worksheet" Target="worksheets/sheet8.xml" /><Relationship Id="rId78" Type="http://schemas.openxmlformats.org/officeDocument/2006/relationships/worksheet" Target="worksheets/sheet77.xml" /><Relationship Id="rId38" Type="http://schemas.openxmlformats.org/officeDocument/2006/relationships/worksheet" Target="worksheets/sheet37.xml" /><Relationship Id="rId39" Type="http://schemas.openxmlformats.org/officeDocument/2006/relationships/worksheet" Target="worksheets/sheet38.xml" /><Relationship Id="rId34" Type="http://schemas.openxmlformats.org/officeDocument/2006/relationships/worksheet" Target="worksheets/sheet33.xml" /><Relationship Id="rId35" Type="http://schemas.openxmlformats.org/officeDocument/2006/relationships/worksheet" Target="worksheets/sheet34.xml" /><Relationship Id="rId36" Type="http://schemas.openxmlformats.org/officeDocument/2006/relationships/worksheet" Target="worksheets/sheet35.xml" /><Relationship Id="rId37" Type="http://schemas.openxmlformats.org/officeDocument/2006/relationships/worksheet" Target="worksheets/sheet36.xml" /><Relationship Id="rId30" Type="http://schemas.openxmlformats.org/officeDocument/2006/relationships/worksheet" Target="worksheets/sheet29.xml" /><Relationship Id="rId31" Type="http://schemas.openxmlformats.org/officeDocument/2006/relationships/worksheet" Target="worksheets/sheet30.xml" /><Relationship Id="rId32" Type="http://schemas.openxmlformats.org/officeDocument/2006/relationships/worksheet" Target="worksheets/sheet31.xml" /><Relationship Id="rId33" Type="http://schemas.openxmlformats.org/officeDocument/2006/relationships/worksheet" Target="worksheets/sheet32.xml" /><Relationship Id="rId74" Type="http://schemas.openxmlformats.org/officeDocument/2006/relationships/worksheet" Target="worksheets/sheet73.xml" /><Relationship Id="rId77" Type="http://schemas.openxmlformats.org/officeDocument/2006/relationships/worksheet" Target="worksheets/sheet76.xml" /><Relationship Id="rId70" Type="http://schemas.openxmlformats.org/officeDocument/2006/relationships/worksheet" Target="worksheets/sheet69.xml" /><Relationship Id="rId69" Type="http://schemas.openxmlformats.org/officeDocument/2006/relationships/worksheet" Target="worksheets/sheet68.xml" /><Relationship Id="rId72" Type="http://schemas.openxmlformats.org/officeDocument/2006/relationships/worksheet" Target="worksheets/sheet71.xml" /><Relationship Id="rId73" Type="http://schemas.openxmlformats.org/officeDocument/2006/relationships/worksheet" Target="worksheets/sheet72.xml" /><Relationship Id="rId76" Type="http://schemas.openxmlformats.org/officeDocument/2006/relationships/worksheet" Target="worksheets/sheet75.xml" /><Relationship Id="rId18" Type="http://schemas.openxmlformats.org/officeDocument/2006/relationships/worksheet" Target="worksheets/sheet17.xml" /><Relationship Id="rId19" Type="http://schemas.openxmlformats.org/officeDocument/2006/relationships/worksheet" Target="worksheets/sheet18.xml" /><Relationship Id="rId14" Type="http://schemas.openxmlformats.org/officeDocument/2006/relationships/worksheet" Target="worksheets/sheet13.xml" /><Relationship Id="rId15" Type="http://schemas.openxmlformats.org/officeDocument/2006/relationships/worksheet" Target="worksheets/sheet14.xml" /><Relationship Id="rId58" Type="http://schemas.openxmlformats.org/officeDocument/2006/relationships/worksheet" Target="worksheets/sheet57.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54" Type="http://schemas.openxmlformats.org/officeDocument/2006/relationships/worksheet" Target="worksheets/sheet53.xml" /><Relationship Id="rId55" Type="http://schemas.openxmlformats.org/officeDocument/2006/relationships/worksheet" Target="worksheets/sheet54.xml" /><Relationship Id="rId56" Type="http://schemas.openxmlformats.org/officeDocument/2006/relationships/worksheet" Target="worksheets/sheet55.xml" /><Relationship Id="rId57" Type="http://schemas.openxmlformats.org/officeDocument/2006/relationships/worksheet" Target="worksheets/sheet56.xml" /><Relationship Id="rId50" Type="http://schemas.openxmlformats.org/officeDocument/2006/relationships/worksheet" Target="worksheets/sheet49.xml" /><Relationship Id="rId51" Type="http://schemas.openxmlformats.org/officeDocument/2006/relationships/worksheet" Target="worksheets/sheet50.xml" /><Relationship Id="rId52" Type="http://schemas.openxmlformats.org/officeDocument/2006/relationships/worksheet" Target="worksheets/sheet51.xml" /><Relationship Id="rId53" Type="http://schemas.openxmlformats.org/officeDocument/2006/relationships/worksheet" Target="worksheets/sheet52.xml" /><Relationship Id="rId71" Type="http://schemas.openxmlformats.org/officeDocument/2006/relationships/worksheet" Target="worksheets/sheet70.xml" /><Relationship Id="rId16" Type="http://schemas.openxmlformats.org/officeDocument/2006/relationships/worksheet" Target="worksheets/sheet15.xml" /><Relationship Id="rId59" Type="http://schemas.openxmlformats.org/officeDocument/2006/relationships/worksheet" Target="worksheets/sheet58.xml" /><Relationship Id="rId4" Type="http://schemas.openxmlformats.org/officeDocument/2006/relationships/worksheet" Target="worksheets/sheet3.xml" /><Relationship Id="rId12" Type="http://schemas.openxmlformats.org/officeDocument/2006/relationships/worksheet" Target="worksheets/sheet11.xml" /><Relationship Id="rId8" Type="http://schemas.openxmlformats.org/officeDocument/2006/relationships/worksheet" Target="worksheets/sheet7.xml" /><Relationship Id="rId2" Type="http://schemas.openxmlformats.org/officeDocument/2006/relationships/worksheet" Target="worksheets/sheet1.xml" /><Relationship Id="rId6" Type="http://schemas.openxmlformats.org/officeDocument/2006/relationships/worksheet" Target="worksheets/sheet5.xml" /></Relationships>
</file>

<file path=xl/drawings/_rels/drawing1.xml.rels><?xml version="1.0" encoding="UTF-8" standalone="yes"?><Relationships xmlns="http://schemas.openxmlformats.org/package/2006/relationships"><Relationship Id="rId14" Type="http://schemas.openxmlformats.org/officeDocument/2006/relationships/image" Target="../media/image1.png" /><Relationship Id="rId1" Type="http://schemas.openxmlformats.org/officeDocument/2006/relationships/image" Target="../media/image2.png" /><Relationship Id="rId5" Type="http://schemas.openxmlformats.org/officeDocument/2006/relationships/image" Target="../media/image3.png" /><Relationship Id="rId9" Type="http://schemas.openxmlformats.org/officeDocument/2006/relationships/image" Target="../media/image4.png" /><Relationship Id="rId6" Type="http://schemas.openxmlformats.org/officeDocument/2006/relationships/image" Target="../media/image5.png" /><Relationship Id="rId2" Type="http://schemas.openxmlformats.org/officeDocument/2006/relationships/image" Target="../media/image12.png" /><Relationship Id="rId4" Type="http://schemas.openxmlformats.org/officeDocument/2006/relationships/image" Target="../media/image7.png" /><Relationship Id="rId10" Type="http://schemas.openxmlformats.org/officeDocument/2006/relationships/image" Target="../media/image8.png" /><Relationship Id="rId11" Type="http://schemas.openxmlformats.org/officeDocument/2006/relationships/image" Target="../media/image9.png" /><Relationship Id="rId12" Type="http://schemas.openxmlformats.org/officeDocument/2006/relationships/image" Target="../media/image10.png" /><Relationship Id="rId13" Type="http://schemas.openxmlformats.org/officeDocument/2006/relationships/image" Target="../media/image11.png" /><Relationship Id="rId3" Type="http://schemas.openxmlformats.org/officeDocument/2006/relationships/image" Target="../media/image6.png" /><Relationship Id="rId7" Type="http://schemas.openxmlformats.org/officeDocument/2006/relationships/image" Target="../media/image13.png" /><Relationship Id="rId8"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1.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5.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1.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5.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3.xml.rels><?xml version="1.0" encoding="UTF-8" standalone="yes"?><Relationships xmlns="http://schemas.openxmlformats.org/package/2006/relationships"><Relationship Id="rId2" Type="http://schemas.openxmlformats.org/officeDocument/2006/relationships/image" Target="../media/image17.png" /><Relationship Id="rId3" Type="http://schemas.openxmlformats.org/officeDocument/2006/relationships/image" Target="../media/image15.png" /><Relationship Id="rId1" Type="http://schemas.openxmlformats.org/officeDocument/2006/relationships/image" Target="../media/image16.png" /></Relationships>
</file>

<file path=xl/drawings/_rels/drawing3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1.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2" Type="http://schemas.openxmlformats.org/officeDocument/2006/relationships/image" Target="../media/image19.png" /><Relationship Id="rId3" Type="http://schemas.openxmlformats.org/officeDocument/2006/relationships/image" Target="../media/image18.png" /><Relationship Id="rId1" Type="http://schemas.openxmlformats.org/officeDocument/2006/relationships/image" Target="../media/image16.png" /></Relationships>
</file>

<file path=xl/drawings/_rels/drawing5.xml.rels><?xml version="1.0" encoding="UTF-8" standalone="yes"?><Relationships xmlns="http://schemas.openxmlformats.org/package/2006/relationships"><Relationship Id="rId4" Type="http://schemas.openxmlformats.org/officeDocument/2006/relationships/image" Target="../media/image18.png" /><Relationship Id="rId2" Type="http://schemas.openxmlformats.org/officeDocument/2006/relationships/image" Target="../media/image16.png" /><Relationship Id="rId3" Type="http://schemas.openxmlformats.org/officeDocument/2006/relationships/image" Target="../media/image19.png" /><Relationship Id="rId1" Type="http://schemas.openxmlformats.org/officeDocument/2006/relationships/image" Target="../media/image15.png" /></Relationships>
</file>

<file path=xl/drawings/_rels/drawing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4.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xdr:nvSpPr>
        <xdr:cNvPr id="31" name="cmdAct_1"/>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xdr:nvSpPr>
        <xdr:cNvPr id="35" name="cmdNoInet_1" hidden="1"/>
        <xdr:cNvSpPr txBox="1">
          <a:spLocks noChangeArrowheads="1"/>
        </xdr:cNvSpPr>
      </xdr:nvSpPr>
      <xdr:spPr bwMode="auto">
        <a:xfrm>
          <a:off x="1019175" y="247650"/>
          <a:ext cx="1685925"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macro="">
      <xdr:nvSpPr>
        <xdr:cNvPr id="36" name="cmdNoInet_2" hidden="1"/>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xdr:nvSpPr>
            <xdr:cNvPr id="193537" name="InstrWord" hidden="1">
              <a:extLst>
                <a:ext uri="{63B3BB69-23CF-44E3-9099-C40C66FF867C}">
                  <a14:compatExt spid="_x0000_s193537"/>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fLocksText="0">
      <xdr:nvSpPr>
        <xdr:cNvPr id="37" name="cmdStart" hidden="1"/>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0"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3"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6"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9"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2"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8"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3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34"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fLocksText="0">
      <xdr:nvSpPr>
        <xdr:cNvPr id="194761" name="cmdStart"/>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10"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13"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xdr:nvSpPr>
          <xdr:cNvPr id="8"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xdr:nvSpPr>
          <xdr:cNvPr id="1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7049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3525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4765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9244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fLocksText="0">
      <xdr:nvSpPr>
        <xdr:cNvPr id="17" name="cmdOrgChoice"/>
        <xdr:cNvSpPr>
          <a:spLocks noChangeArrowheads="1"/>
        </xdr:cNvSpPr>
      </xdr:nvSpPr>
      <xdr:spPr bwMode="auto">
        <a:xfrm>
          <a:off x="3800475" y="447675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xdr:nvSpPr>
          <xdr:cNvPr id="1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xdr:nvSpPr>
          <xdr:cNvPr id="7186397"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186398"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fLocksText="0">
      <xdr:nvSpPr>
        <xdr:cNvPr id="24" name="cmdCreateSheets" hidden="1"/>
        <xdr:cNvSpPr>
          <a:spLocks noChangeArrowheads="1"/>
        </xdr:cNvSpPr>
      </xdr:nvSpPr>
      <xdr:spPr bwMode="auto">
        <a:xfrm>
          <a:off x="685800" y="262890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9"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81</xdr:col>
      <xdr:colOff>38100</xdr:colOff>
      <xdr:row>23</xdr:row>
      <xdr:rowOff>0</xdr:rowOff>
    </xdr:from>
    <xdr:to>
      <xdr:col>81</xdr:col>
      <xdr:colOff>228600</xdr:colOff>
      <xdr:row>23</xdr:row>
      <xdr:rowOff>190500</xdr:rowOff>
    </xdr:to>
    <xdr:grpSp>
      <xdr:nvGrpSpPr>
        <xdr:cNvPr id="4" name="shCalendar"/>
        <xdr:cNvGrpSpPr>
          <a:grpSpLocks/>
        </xdr:cNvGrpSpPr>
      </xdr:nvGrpSpPr>
      <xdr:grpSpPr bwMode="auto">
        <a:xfrm>
          <a:off x="38804850" y="4714875"/>
          <a:ext cx="190500" cy="190500"/>
          <a:chOff x="13896191" y="1813753"/>
          <a:chExt cx="211023" cy="178845"/>
        </a:xfrm>
      </xdr:grpSpPr>
      <xdr:sp macro="[0]!modfrmDateChoose.CalendarShow">
        <xdr:nvSpPr>
          <xdr:cNvPr id="5" name="shCalendar_bck"/>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9.xml"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1.xml"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3.xml"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5.xml"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2" Type="http://schemas.openxmlformats.org/officeDocument/2006/relationships/printerSettings" Target="../printerSettings/printerSettings11.bin" /><Relationship Id="rId1" Type="http://schemas.openxmlformats.org/officeDocument/2006/relationships/drawing" Target="../drawings/drawing17.xml"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5" Type="http://schemas.openxmlformats.org/officeDocument/2006/relationships/printerSettings" Target="../printerSettings/printerSettings1.bin" /><Relationship Id="rId4" Type="http://schemas.openxmlformats.org/officeDocument/2006/relationships/vmlDrawing" Target="../drawings/vmlDrawing1.vml" /><Relationship Id="rId2" Type="http://schemas.openxmlformats.org/officeDocument/2006/relationships/oleObject" Target="../embeddings/Microsoft_Word_97_-_2003_Document1.doc" /><Relationship Id="rId3" Type="http://schemas.openxmlformats.org/officeDocument/2006/relationships/image" Target="../media/image14.emf" /><Relationship Id="rId1" Type="http://schemas.openxmlformats.org/officeDocument/2006/relationships/drawing" Target="../drawings/drawing1.xml"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drawing" Target="../drawings/drawing19.xml"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2" Type="http://schemas.openxmlformats.org/officeDocument/2006/relationships/printerSettings" Target="../printerSettings/printerSettings13.bin" /><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2" Type="http://schemas.openxmlformats.org/officeDocument/2006/relationships/printerSettings" Target="../printerSettings/printerSettings15.bin" /><Relationship Id="rId1" Type="http://schemas.openxmlformats.org/officeDocument/2006/relationships/drawing" Target="../drawings/drawing25.xml"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2" Type="http://schemas.openxmlformats.org/officeDocument/2006/relationships/printerSettings" Target="../printerSettings/printerSettings16.bin" /><Relationship Id="rId1" Type="http://schemas.openxmlformats.org/officeDocument/2006/relationships/drawing" Target="../drawings/drawing27.xml" /></Relationships>
</file>

<file path=xl/worksheets/_rels/sheet29.xml.rels><?xml version="1.0" encoding="UTF-8" standalone="yes"?><Relationships xmlns="http://schemas.openxmlformats.org/package/2006/relationships"><Relationship Id="rId2" Type="http://schemas.openxmlformats.org/officeDocument/2006/relationships/printerSettings" Target="../printerSettings/printerSettings17.bin" /><Relationship Id="rId1" Type="http://schemas.openxmlformats.org/officeDocument/2006/relationships/drawing" Target="../drawings/drawing28.xml"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_rels/sheet30.xml.rels><?xml version="1.0" encoding="UTF-8" standalone="yes"?><Relationships xmlns="http://schemas.openxmlformats.org/package/2006/relationships"><Relationship Id="rId2" Type="http://schemas.openxmlformats.org/officeDocument/2006/relationships/printerSettings" Target="../printerSettings/printerSettings18.bin" /><Relationship Id="rId1" Type="http://schemas.openxmlformats.org/officeDocument/2006/relationships/drawing" Target="../drawings/drawing29.xml"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2" Type="http://schemas.openxmlformats.org/officeDocument/2006/relationships/printerSettings" Target="../printerSettings/printerSettings19.bin" /><Relationship Id="rId1" Type="http://schemas.openxmlformats.org/officeDocument/2006/relationships/drawing" Target="../drawings/drawing31.xml"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2" Type="http://schemas.openxmlformats.org/officeDocument/2006/relationships/printerSettings" Target="../printerSettings/printerSettings20.bin" /><Relationship Id="rId1" Type="http://schemas.openxmlformats.org/officeDocument/2006/relationships/drawing" Target="../drawings/drawing33.xml" /></Relationships>
</file>

<file path=xl/worksheets/_rels/sheet35.xml.rels><?xml version="1.0" encoding="UTF-8" standalone="yes"?><Relationships xmlns="http://schemas.openxmlformats.org/package/2006/relationships"><Relationship Id="rId2" Type="http://schemas.openxmlformats.org/officeDocument/2006/relationships/printerSettings" Target="../printerSettings/printerSettings21.bin" /><Relationship Id="rId1" Type="http://schemas.openxmlformats.org/officeDocument/2006/relationships/drawing" Target="../drawings/drawing34.xml"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8.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4.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3.xml" /></Relationships>
</file>

<file path=xl/worksheets/_rels/sheet40.xml.rels><?xml version="1.0" encoding="UTF-8" standalone="yes"?><Relationships xmlns="http://schemas.openxmlformats.org/package/2006/relationships"><Relationship Id="rId2" Type="http://schemas.openxmlformats.org/officeDocument/2006/relationships/printerSettings" Target="../printerSettings/printerSettings26.bin" /><Relationship Id="rId1" Type="http://schemas.openxmlformats.org/officeDocument/2006/relationships/drawing" Target="../drawings/drawing35.xml" /></Relationships>
</file>

<file path=xl/worksheets/_rels/sheet46.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drawing" Target="../drawings/drawing4.xml"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5.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6.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drawing" Target="../drawings/drawing5.xml" /></Relationships>
</file>

<file path=xl/worksheets/_rels/sheet68.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1.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7.xml"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1f1d5c9-52f1-4d63-865e-ac461bbf47a4}">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74"/>
  </cols>
  <sheetData/>
  <sheetProtection/>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62a982c-ab8c-47f4-86b4-adfe19b0575f}">
  <sheetPr codeName="List06_2">
    <tabColor rgb="FFEAEBEE"/>
    <pageSetUpPr fitToPage="1"/>
  </sheetPr>
  <dimension ref="A1:CN30"/>
  <sheetViews>
    <sheetView showGridLines="0" tabSelected="1" workbookViewId="0" topLeftCell="BB12">
      <selection pane="topLeft" activeCell="CC24" sqref="CC24:CC25"/>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9.7142857142857" style="525" customWidth="1"/>
    <col min="16" max="17" width="23.7142857142857" style="525" hidden="1" customWidth="1"/>
    <col min="18" max="18" width="11.7142857142857" style="525" customWidth="1"/>
    <col min="19" max="19" width="3.71428571428571" style="525" customWidth="1"/>
    <col min="20" max="20" width="11.7142857142857" style="525" customWidth="1"/>
    <col min="21" max="21" width="8.57142857142857" style="525" customWidth="1"/>
    <col min="22" max="22" width="15.1428571428571" style="1063" customWidth="1"/>
    <col min="23" max="24" width="23.7142857142857" style="1063" hidden="1" customWidth="1"/>
    <col min="25" max="25" width="11.7142857142857" style="1063" customWidth="1"/>
    <col min="26" max="26" width="3.71428571428571" style="1063" customWidth="1"/>
    <col min="27" max="27" width="11.7142857142857" style="1063" customWidth="1"/>
    <col min="28" max="28" width="8.57142857142857" style="1063" customWidth="1"/>
    <col min="29" max="29" width="18.7142857142857" style="1063" customWidth="1"/>
    <col min="30" max="31" width="23.7142857142857" style="1063" hidden="1" customWidth="1"/>
    <col min="32" max="32" width="11.7142857142857" style="1063" customWidth="1"/>
    <col min="33" max="33" width="3.71428571428571" style="1063" customWidth="1"/>
    <col min="34" max="34" width="11.7142857142857" style="1063" customWidth="1"/>
    <col min="35" max="35" width="8.57142857142857" style="1063" customWidth="1"/>
    <col min="36" max="36" width="17" style="1063" customWidth="1"/>
    <col min="37" max="38" width="23.7142857142857" style="1063" hidden="1" customWidth="1"/>
    <col min="39" max="39" width="11.7142857142857" style="1063" customWidth="1"/>
    <col min="40" max="40" width="3.71428571428571" style="1063" customWidth="1"/>
    <col min="41" max="41" width="11.7142857142857" style="1063" customWidth="1"/>
    <col min="42" max="42" width="8.57142857142857" style="1063" customWidth="1"/>
    <col min="43" max="43" width="17" style="1063" customWidth="1"/>
    <col min="44" max="45" width="23.7142857142857" style="1063" hidden="1" customWidth="1"/>
    <col min="46" max="46" width="11.7142857142857" style="1063" customWidth="1"/>
    <col min="47" max="47" width="3.71428571428571" style="1063" customWidth="1"/>
    <col min="48" max="48" width="11.7142857142857" style="1063" customWidth="1"/>
    <col min="49" max="49" width="8.57142857142857" style="1063" customWidth="1"/>
    <col min="50" max="50" width="16.7142857142857" style="1063" customWidth="1"/>
    <col min="51" max="52" width="23.7142857142857" style="1063" hidden="1" customWidth="1"/>
    <col min="53" max="53" width="11.7142857142857" style="1063" customWidth="1"/>
    <col min="54" max="54" width="3.71428571428571" style="1063" customWidth="1"/>
    <col min="55" max="55" width="11.7142857142857" style="1063" customWidth="1"/>
    <col min="56" max="56" width="8.57142857142857" style="1063" customWidth="1"/>
    <col min="57" max="57" width="14.8571428571429" style="1063" customWidth="1"/>
    <col min="58" max="59" width="23.7142857142857" style="1063" hidden="1" customWidth="1"/>
    <col min="60" max="60" width="11.7142857142857" style="1063" customWidth="1"/>
    <col min="61" max="61" width="3.71428571428571" style="1063" customWidth="1"/>
    <col min="62" max="62" width="11.7142857142857" style="1063" customWidth="1"/>
    <col min="63" max="63" width="8.57142857142857" style="1063" customWidth="1"/>
    <col min="64" max="64" width="16.1428571428571" style="1063" customWidth="1"/>
    <col min="65" max="66" width="23.7142857142857" style="1063" hidden="1" customWidth="1"/>
    <col min="67" max="67" width="11.7142857142857" style="1063" customWidth="1"/>
    <col min="68" max="68" width="3.71428571428571" style="1063" customWidth="1"/>
    <col min="69" max="69" width="11.7142857142857" style="1063" customWidth="1"/>
    <col min="70" max="70" width="8.57142857142857" style="1063" customWidth="1"/>
    <col min="71" max="71" width="15.5714285714286" style="1063" customWidth="1"/>
    <col min="72" max="73" width="23.7142857142857" style="1063" hidden="1" customWidth="1"/>
    <col min="74" max="74" width="11.7142857142857" style="1063" customWidth="1"/>
    <col min="75" max="75" width="3.71428571428571" style="1063" customWidth="1"/>
    <col min="76" max="76" width="11.7142857142857" style="1063" customWidth="1"/>
    <col min="77" max="77" width="8.57142857142857" style="1063" customWidth="1"/>
    <col min="78" max="78" width="18.8571428571429" style="1063" customWidth="1"/>
    <col min="79" max="80" width="23.7142857142857" style="1063" hidden="1" customWidth="1"/>
    <col min="81" max="81" width="11.7142857142857" style="1063" customWidth="1"/>
    <col min="82" max="82" width="3.71428571428571" style="1063" customWidth="1"/>
    <col min="83" max="83" width="11.7142857142857" style="1063" customWidth="1"/>
    <col min="84" max="84" width="8.57142857142857" style="1063" hidden="1" customWidth="1"/>
    <col min="85" max="85" width="4.71428571428571" style="525" customWidth="1"/>
    <col min="86" max="86" width="115.714285714286" style="525" customWidth="1"/>
    <col min="87" max="88" width="10.5714285714286" style="587"/>
    <col min="89" max="89" width="11.1428571428571" style="587" customWidth="1"/>
    <col min="90" max="92" width="10.5714285714286" style="587"/>
    <col min="93" max="312" width="10.5714285714286" style="525"/>
    <col min="313" max="320" width="0" style="525" hidden="1" customWidth="1"/>
    <col min="321" max="321" width="3.71428571428571" style="525" customWidth="1"/>
    <col min="322" max="322" width="3.85714285714286" style="525" customWidth="1"/>
    <col min="323" max="323" width="3.71428571428571" style="525" customWidth="1"/>
    <col min="324" max="324" width="12.7142857142857" style="525" customWidth="1"/>
    <col min="325" max="325" width="52.7142857142857" style="525" customWidth="1"/>
    <col min="326" max="329" width="0" style="525" hidden="1" customWidth="1"/>
    <col min="330" max="330" width="12.2857142857143" style="525" customWidth="1"/>
    <col min="331" max="331" width="6.42857142857143" style="525" customWidth="1"/>
    <col min="332" max="332" width="12.2857142857143" style="525" customWidth="1"/>
    <col min="333" max="333" width="0" style="525" hidden="1" customWidth="1"/>
    <col min="334" max="334" width="3.71428571428571" style="525" customWidth="1"/>
    <col min="335" max="335" width="11.1428571428571" style="525" customWidth="1"/>
    <col min="336" max="337" width="10.5714285714286" style="525"/>
    <col min="338" max="338" width="11.1428571428571" style="525" customWidth="1"/>
    <col min="339" max="568" width="10.5714285714286" style="525"/>
    <col min="569" max="576" width="0" style="525" hidden="1" customWidth="1"/>
    <col min="577" max="577" width="3.71428571428571" style="525" customWidth="1"/>
    <col min="578" max="578" width="3.85714285714286" style="525" customWidth="1"/>
    <col min="579" max="579" width="3.71428571428571" style="525" customWidth="1"/>
    <col min="580" max="580" width="12.7142857142857" style="525" customWidth="1"/>
    <col min="581" max="581" width="52.7142857142857" style="525" customWidth="1"/>
    <col min="582" max="585" width="0" style="525" hidden="1" customWidth="1"/>
    <col min="586" max="586" width="12.2857142857143" style="525" customWidth="1"/>
    <col min="587" max="587" width="6.42857142857143" style="525" customWidth="1"/>
    <col min="588" max="588" width="12.2857142857143" style="525" customWidth="1"/>
    <col min="589" max="589" width="0" style="525" hidden="1" customWidth="1"/>
    <col min="590" max="590" width="3.71428571428571" style="525" customWidth="1"/>
    <col min="591" max="591" width="11.1428571428571" style="525" customWidth="1"/>
    <col min="592" max="593" width="10.5714285714286" style="525"/>
    <col min="594" max="594" width="11.1428571428571" style="525" customWidth="1"/>
    <col min="595" max="824" width="10.5714285714286" style="525"/>
    <col min="825" max="832" width="0" style="525" hidden="1" customWidth="1"/>
    <col min="833" max="833" width="3.71428571428571" style="525" customWidth="1"/>
    <col min="834" max="834" width="3.85714285714286" style="525" customWidth="1"/>
    <col min="835" max="835" width="3.71428571428571" style="525" customWidth="1"/>
    <col min="836" max="836" width="12.7142857142857" style="525" customWidth="1"/>
    <col min="837" max="837" width="52.7142857142857" style="525" customWidth="1"/>
    <col min="838" max="841" width="0" style="525" hidden="1" customWidth="1"/>
    <col min="842" max="842" width="12.2857142857143" style="525" customWidth="1"/>
    <col min="843" max="843" width="6.42857142857143" style="525" customWidth="1"/>
    <col min="844" max="844" width="12.2857142857143" style="525" customWidth="1"/>
    <col min="845" max="845" width="0" style="525" hidden="1" customWidth="1"/>
    <col min="846" max="846" width="3.71428571428571" style="525" customWidth="1"/>
    <col min="847" max="847" width="11.1428571428571" style="525" customWidth="1"/>
    <col min="848" max="849" width="10.5714285714286" style="525"/>
    <col min="850" max="850" width="11.1428571428571" style="525" customWidth="1"/>
    <col min="851" max="1080" width="10.5714285714286" style="525"/>
    <col min="1081" max="1088" width="0" style="525" hidden="1" customWidth="1"/>
    <col min="1089" max="1089" width="3.71428571428571" style="525" customWidth="1"/>
    <col min="1090" max="1090" width="3.85714285714286" style="525" customWidth="1"/>
    <col min="1091" max="1091" width="3.71428571428571" style="525" customWidth="1"/>
    <col min="1092" max="1092" width="12.7142857142857" style="525" customWidth="1"/>
    <col min="1093" max="1093" width="52.7142857142857" style="525" customWidth="1"/>
    <col min="1094" max="1097" width="0" style="525" hidden="1" customWidth="1"/>
    <col min="1098" max="1098" width="12.2857142857143" style="525" customWidth="1"/>
    <col min="1099" max="1099" width="6.42857142857143" style="525" customWidth="1"/>
    <col min="1100" max="1100" width="12.2857142857143" style="525" customWidth="1"/>
    <col min="1101" max="1101" width="0" style="525" hidden="1" customWidth="1"/>
    <col min="1102" max="1102" width="3.71428571428571" style="525" customWidth="1"/>
    <col min="1103" max="1103" width="11.1428571428571" style="525" customWidth="1"/>
    <col min="1104" max="1105" width="10.5714285714286" style="525"/>
    <col min="1106" max="1106" width="11.1428571428571" style="525" customWidth="1"/>
    <col min="1107" max="1336" width="10.5714285714286" style="525"/>
    <col min="1337" max="1344" width="0" style="525" hidden="1" customWidth="1"/>
    <col min="1345" max="1345" width="3.71428571428571" style="525" customWidth="1"/>
    <col min="1346" max="1346" width="3.85714285714286" style="525" customWidth="1"/>
    <col min="1347" max="1347" width="3.71428571428571" style="525" customWidth="1"/>
    <col min="1348" max="1348" width="12.7142857142857" style="525" customWidth="1"/>
    <col min="1349" max="1349" width="52.7142857142857" style="525" customWidth="1"/>
    <col min="1350" max="1353" width="0" style="525" hidden="1" customWidth="1"/>
    <col min="1354" max="1354" width="12.2857142857143" style="525" customWidth="1"/>
    <col min="1355" max="1355" width="6.42857142857143" style="525" customWidth="1"/>
    <col min="1356" max="1356" width="12.2857142857143" style="525" customWidth="1"/>
    <col min="1357" max="1357" width="0" style="525" hidden="1" customWidth="1"/>
    <col min="1358" max="1358" width="3.71428571428571" style="525" customWidth="1"/>
    <col min="1359" max="1359" width="11.1428571428571" style="525" customWidth="1"/>
    <col min="1360" max="1361" width="10.5714285714286" style="525"/>
    <col min="1362" max="1362" width="11.1428571428571" style="525" customWidth="1"/>
    <col min="1363" max="1592" width="10.5714285714286" style="525"/>
    <col min="1593" max="1600" width="0" style="525" hidden="1" customWidth="1"/>
    <col min="1601" max="1601" width="3.71428571428571" style="525" customWidth="1"/>
    <col min="1602" max="1602" width="3.85714285714286" style="525" customWidth="1"/>
    <col min="1603" max="1603" width="3.71428571428571" style="525" customWidth="1"/>
    <col min="1604" max="1604" width="12.7142857142857" style="525" customWidth="1"/>
    <col min="1605" max="1605" width="52.7142857142857" style="525" customWidth="1"/>
    <col min="1606" max="1609" width="0" style="525" hidden="1" customWidth="1"/>
    <col min="1610" max="1610" width="12.2857142857143" style="525" customWidth="1"/>
    <col min="1611" max="1611" width="6.42857142857143" style="525" customWidth="1"/>
    <col min="1612" max="1612" width="12.2857142857143" style="525" customWidth="1"/>
    <col min="1613" max="1613" width="0" style="525" hidden="1" customWidth="1"/>
    <col min="1614" max="1614" width="3.71428571428571" style="525" customWidth="1"/>
    <col min="1615" max="1615" width="11.1428571428571" style="525" customWidth="1"/>
    <col min="1616" max="1617" width="10.5714285714286" style="525"/>
    <col min="1618" max="1618" width="11.1428571428571" style="525" customWidth="1"/>
    <col min="1619" max="1848" width="10.5714285714286" style="525"/>
    <col min="1849" max="1856" width="0" style="525" hidden="1" customWidth="1"/>
    <col min="1857" max="1857" width="3.71428571428571" style="525" customWidth="1"/>
    <col min="1858" max="1858" width="3.85714285714286" style="525" customWidth="1"/>
    <col min="1859" max="1859" width="3.71428571428571" style="525" customWidth="1"/>
    <col min="1860" max="1860" width="12.7142857142857" style="525" customWidth="1"/>
    <col min="1861" max="1861" width="52.7142857142857" style="525" customWidth="1"/>
    <col min="1862" max="1865" width="0" style="525" hidden="1" customWidth="1"/>
    <col min="1866" max="1866" width="12.2857142857143" style="525" customWidth="1"/>
    <col min="1867" max="1867" width="6.42857142857143" style="525" customWidth="1"/>
    <col min="1868" max="1868" width="12.2857142857143" style="525" customWidth="1"/>
    <col min="1869" max="1869" width="0" style="525" hidden="1" customWidth="1"/>
    <col min="1870" max="1870" width="3.71428571428571" style="525" customWidth="1"/>
    <col min="1871" max="1871" width="11.1428571428571" style="525" customWidth="1"/>
    <col min="1872" max="1873" width="10.5714285714286" style="525"/>
    <col min="1874" max="1874" width="11.1428571428571" style="525" customWidth="1"/>
    <col min="1875" max="2104" width="10.5714285714286" style="525"/>
    <col min="2105" max="2112" width="0" style="525" hidden="1" customWidth="1"/>
    <col min="2113" max="2113" width="3.71428571428571" style="525" customWidth="1"/>
    <col min="2114" max="2114" width="3.85714285714286" style="525" customWidth="1"/>
    <col min="2115" max="2115" width="3.71428571428571" style="525" customWidth="1"/>
    <col min="2116" max="2116" width="12.7142857142857" style="525" customWidth="1"/>
    <col min="2117" max="2117" width="52.7142857142857" style="525" customWidth="1"/>
    <col min="2118" max="2121" width="0" style="525" hidden="1" customWidth="1"/>
    <col min="2122" max="2122" width="12.2857142857143" style="525" customWidth="1"/>
    <col min="2123" max="2123" width="6.42857142857143" style="525" customWidth="1"/>
    <col min="2124" max="2124" width="12.2857142857143" style="525" customWidth="1"/>
    <col min="2125" max="2125" width="0" style="525" hidden="1" customWidth="1"/>
    <col min="2126" max="2126" width="3.71428571428571" style="525" customWidth="1"/>
    <col min="2127" max="2127" width="11.1428571428571" style="525" customWidth="1"/>
    <col min="2128" max="2129" width="10.5714285714286" style="525"/>
    <col min="2130" max="2130" width="11.1428571428571" style="525" customWidth="1"/>
    <col min="2131" max="2360" width="10.5714285714286" style="525"/>
    <col min="2361" max="2368" width="0" style="525" hidden="1" customWidth="1"/>
    <col min="2369" max="2369" width="3.71428571428571" style="525" customWidth="1"/>
    <col min="2370" max="2370" width="3.85714285714286" style="525" customWidth="1"/>
    <col min="2371" max="2371" width="3.71428571428571" style="525" customWidth="1"/>
    <col min="2372" max="2372" width="12.7142857142857" style="525" customWidth="1"/>
    <col min="2373" max="2373" width="52.7142857142857" style="525" customWidth="1"/>
    <col min="2374" max="2377" width="0" style="525" hidden="1" customWidth="1"/>
    <col min="2378" max="2378" width="12.2857142857143" style="525" customWidth="1"/>
    <col min="2379" max="2379" width="6.42857142857143" style="525" customWidth="1"/>
    <col min="2380" max="2380" width="12.2857142857143" style="525" customWidth="1"/>
    <col min="2381" max="2381" width="0" style="525" hidden="1" customWidth="1"/>
    <col min="2382" max="2382" width="3.71428571428571" style="525" customWidth="1"/>
    <col min="2383" max="2383" width="11.1428571428571" style="525" customWidth="1"/>
    <col min="2384" max="2385" width="10.5714285714286" style="525"/>
    <col min="2386" max="2386" width="11.1428571428571" style="525" customWidth="1"/>
    <col min="2387" max="2616" width="10.5714285714286" style="525"/>
    <col min="2617" max="2624" width="0" style="525" hidden="1" customWidth="1"/>
    <col min="2625" max="2625" width="3.71428571428571" style="525" customWidth="1"/>
    <col min="2626" max="2626" width="3.85714285714286" style="525" customWidth="1"/>
    <col min="2627" max="2627" width="3.71428571428571" style="525" customWidth="1"/>
    <col min="2628" max="2628" width="12.7142857142857" style="525" customWidth="1"/>
    <col min="2629" max="2629" width="52.7142857142857" style="525" customWidth="1"/>
    <col min="2630" max="2633" width="0" style="525" hidden="1" customWidth="1"/>
    <col min="2634" max="2634" width="12.2857142857143" style="525" customWidth="1"/>
    <col min="2635" max="2635" width="6.42857142857143" style="525" customWidth="1"/>
    <col min="2636" max="2636" width="12.2857142857143" style="525" customWidth="1"/>
    <col min="2637" max="2637" width="0" style="525" hidden="1" customWidth="1"/>
    <col min="2638" max="2638" width="3.71428571428571" style="525" customWidth="1"/>
    <col min="2639" max="2639" width="11.1428571428571" style="525" customWidth="1"/>
    <col min="2640" max="2641" width="10.5714285714286" style="525"/>
    <col min="2642" max="2642" width="11.1428571428571" style="525" customWidth="1"/>
    <col min="2643" max="2872" width="10.5714285714286" style="525"/>
    <col min="2873" max="2880" width="0" style="525" hidden="1" customWidth="1"/>
    <col min="2881" max="2881" width="3.71428571428571" style="525" customWidth="1"/>
    <col min="2882" max="2882" width="3.85714285714286" style="525" customWidth="1"/>
    <col min="2883" max="2883" width="3.71428571428571" style="525" customWidth="1"/>
    <col min="2884" max="2884" width="12.7142857142857" style="525" customWidth="1"/>
    <col min="2885" max="2885" width="52.7142857142857" style="525" customWidth="1"/>
    <col min="2886" max="2889" width="0" style="525" hidden="1" customWidth="1"/>
    <col min="2890" max="2890" width="12.2857142857143" style="525" customWidth="1"/>
    <col min="2891" max="2891" width="6.42857142857143" style="525" customWidth="1"/>
    <col min="2892" max="2892" width="12.2857142857143" style="525" customWidth="1"/>
    <col min="2893" max="2893" width="0" style="525" hidden="1" customWidth="1"/>
    <col min="2894" max="2894" width="3.71428571428571" style="525" customWidth="1"/>
    <col min="2895" max="2895" width="11.1428571428571" style="525" customWidth="1"/>
    <col min="2896" max="2897" width="10.5714285714286" style="525"/>
    <col min="2898" max="2898" width="11.1428571428571" style="525" customWidth="1"/>
    <col min="2899" max="3128" width="10.5714285714286" style="525"/>
    <col min="3129" max="3136" width="0" style="525" hidden="1" customWidth="1"/>
    <col min="3137" max="3137" width="3.71428571428571" style="525" customWidth="1"/>
    <col min="3138" max="3138" width="3.85714285714286" style="525" customWidth="1"/>
    <col min="3139" max="3139" width="3.71428571428571" style="525" customWidth="1"/>
    <col min="3140" max="3140" width="12.7142857142857" style="525" customWidth="1"/>
    <col min="3141" max="3141" width="52.7142857142857" style="525" customWidth="1"/>
    <col min="3142" max="3145" width="0" style="525" hidden="1" customWidth="1"/>
    <col min="3146" max="3146" width="12.2857142857143" style="525" customWidth="1"/>
    <col min="3147" max="3147" width="6.42857142857143" style="525" customWidth="1"/>
    <col min="3148" max="3148" width="12.2857142857143" style="525" customWidth="1"/>
    <col min="3149" max="3149" width="0" style="525" hidden="1" customWidth="1"/>
    <col min="3150" max="3150" width="3.71428571428571" style="525" customWidth="1"/>
    <col min="3151" max="3151" width="11.1428571428571" style="525" customWidth="1"/>
    <col min="3152" max="3153" width="10.5714285714286" style="525"/>
    <col min="3154" max="3154" width="11.1428571428571" style="525" customWidth="1"/>
    <col min="3155" max="3384" width="10.5714285714286" style="525"/>
    <col min="3385" max="3392" width="0" style="525" hidden="1" customWidth="1"/>
    <col min="3393" max="3393" width="3.71428571428571" style="525" customWidth="1"/>
    <col min="3394" max="3394" width="3.85714285714286" style="525" customWidth="1"/>
    <col min="3395" max="3395" width="3.71428571428571" style="525" customWidth="1"/>
    <col min="3396" max="3396" width="12.7142857142857" style="525" customWidth="1"/>
    <col min="3397" max="3397" width="52.7142857142857" style="525" customWidth="1"/>
    <col min="3398" max="3401" width="0" style="525" hidden="1" customWidth="1"/>
    <col min="3402" max="3402" width="12.2857142857143" style="525" customWidth="1"/>
    <col min="3403" max="3403" width="6.42857142857143" style="525" customWidth="1"/>
    <col min="3404" max="3404" width="12.2857142857143" style="525" customWidth="1"/>
    <col min="3405" max="3405" width="0" style="525" hidden="1" customWidth="1"/>
    <col min="3406" max="3406" width="3.71428571428571" style="525" customWidth="1"/>
    <col min="3407" max="3407" width="11.1428571428571" style="525" customWidth="1"/>
    <col min="3408" max="3409" width="10.5714285714286" style="525"/>
    <col min="3410" max="3410" width="11.1428571428571" style="525" customWidth="1"/>
    <col min="3411" max="3640" width="10.5714285714286" style="525"/>
    <col min="3641" max="3648" width="0" style="525" hidden="1" customWidth="1"/>
    <col min="3649" max="3649" width="3.71428571428571" style="525" customWidth="1"/>
    <col min="3650" max="3650" width="3.85714285714286" style="525" customWidth="1"/>
    <col min="3651" max="3651" width="3.71428571428571" style="525" customWidth="1"/>
    <col min="3652" max="3652" width="12.7142857142857" style="525" customWidth="1"/>
    <col min="3653" max="3653" width="52.7142857142857" style="525" customWidth="1"/>
    <col min="3654" max="3657" width="0" style="525" hidden="1" customWidth="1"/>
    <col min="3658" max="3658" width="12.2857142857143" style="525" customWidth="1"/>
    <col min="3659" max="3659" width="6.42857142857143" style="525" customWidth="1"/>
    <col min="3660" max="3660" width="12.2857142857143" style="525" customWidth="1"/>
    <col min="3661" max="3661" width="0" style="525" hidden="1" customWidth="1"/>
    <col min="3662" max="3662" width="3.71428571428571" style="525" customWidth="1"/>
    <col min="3663" max="3663" width="11.1428571428571" style="525" customWidth="1"/>
    <col min="3664" max="3665" width="10.5714285714286" style="525"/>
    <col min="3666" max="3666" width="11.1428571428571" style="525" customWidth="1"/>
    <col min="3667" max="3896" width="10.5714285714286" style="525"/>
    <col min="3897" max="3904" width="0" style="525" hidden="1" customWidth="1"/>
    <col min="3905" max="3905" width="3.71428571428571" style="525" customWidth="1"/>
    <col min="3906" max="3906" width="3.85714285714286" style="525" customWidth="1"/>
    <col min="3907" max="3907" width="3.71428571428571" style="525" customWidth="1"/>
    <col min="3908" max="3908" width="12.7142857142857" style="525" customWidth="1"/>
    <col min="3909" max="3909" width="52.7142857142857" style="525" customWidth="1"/>
    <col min="3910" max="3913" width="0" style="525" hidden="1" customWidth="1"/>
    <col min="3914" max="3914" width="12.2857142857143" style="525" customWidth="1"/>
    <col min="3915" max="3915" width="6.42857142857143" style="525" customWidth="1"/>
    <col min="3916" max="3916" width="12.2857142857143" style="525" customWidth="1"/>
    <col min="3917" max="3917" width="0" style="525" hidden="1" customWidth="1"/>
    <col min="3918" max="3918" width="3.71428571428571" style="525" customWidth="1"/>
    <col min="3919" max="3919" width="11.1428571428571" style="525" customWidth="1"/>
    <col min="3920" max="3921" width="10.5714285714286" style="525"/>
    <col min="3922" max="3922" width="11.1428571428571" style="525" customWidth="1"/>
    <col min="3923" max="4152" width="10.5714285714286" style="525"/>
    <col min="4153" max="4160" width="0" style="525" hidden="1" customWidth="1"/>
    <col min="4161" max="4161" width="3.71428571428571" style="525" customWidth="1"/>
    <col min="4162" max="4162" width="3.85714285714286" style="525" customWidth="1"/>
    <col min="4163" max="4163" width="3.71428571428571" style="525" customWidth="1"/>
    <col min="4164" max="4164" width="12.7142857142857" style="525" customWidth="1"/>
    <col min="4165" max="4165" width="52.7142857142857" style="525" customWidth="1"/>
    <col min="4166" max="4169" width="0" style="525" hidden="1" customWidth="1"/>
    <col min="4170" max="4170" width="12.2857142857143" style="525" customWidth="1"/>
    <col min="4171" max="4171" width="6.42857142857143" style="525" customWidth="1"/>
    <col min="4172" max="4172" width="12.2857142857143" style="525" customWidth="1"/>
    <col min="4173" max="4173" width="0" style="525" hidden="1" customWidth="1"/>
    <col min="4174" max="4174" width="3.71428571428571" style="525" customWidth="1"/>
    <col min="4175" max="4175" width="11.1428571428571" style="525" customWidth="1"/>
    <col min="4176" max="4177" width="10.5714285714286" style="525"/>
    <col min="4178" max="4178" width="11.1428571428571" style="525" customWidth="1"/>
    <col min="4179" max="4408" width="10.5714285714286" style="525"/>
    <col min="4409" max="4416" width="0" style="525" hidden="1" customWidth="1"/>
    <col min="4417" max="4417" width="3.71428571428571" style="525" customWidth="1"/>
    <col min="4418" max="4418" width="3.85714285714286" style="525" customWidth="1"/>
    <col min="4419" max="4419" width="3.71428571428571" style="525" customWidth="1"/>
    <col min="4420" max="4420" width="12.7142857142857" style="525" customWidth="1"/>
    <col min="4421" max="4421" width="52.7142857142857" style="525" customWidth="1"/>
    <col min="4422" max="4425" width="0" style="525" hidden="1" customWidth="1"/>
    <col min="4426" max="4426" width="12.2857142857143" style="525" customWidth="1"/>
    <col min="4427" max="4427" width="6.42857142857143" style="525" customWidth="1"/>
    <col min="4428" max="4428" width="12.2857142857143" style="525" customWidth="1"/>
    <col min="4429" max="4429" width="0" style="525" hidden="1" customWidth="1"/>
    <col min="4430" max="4430" width="3.71428571428571" style="525" customWidth="1"/>
    <col min="4431" max="4431" width="11.1428571428571" style="525" customWidth="1"/>
    <col min="4432" max="4433" width="10.5714285714286" style="525"/>
    <col min="4434" max="4434" width="11.1428571428571" style="525" customWidth="1"/>
    <col min="4435" max="4664" width="10.5714285714286" style="525"/>
    <col min="4665" max="4672" width="0" style="525" hidden="1" customWidth="1"/>
    <col min="4673" max="4673" width="3.71428571428571" style="525" customWidth="1"/>
    <col min="4674" max="4674" width="3.85714285714286" style="525" customWidth="1"/>
    <col min="4675" max="4675" width="3.71428571428571" style="525" customWidth="1"/>
    <col min="4676" max="4676" width="12.7142857142857" style="525" customWidth="1"/>
    <col min="4677" max="4677" width="52.7142857142857" style="525" customWidth="1"/>
    <col min="4678" max="4681" width="0" style="525" hidden="1" customWidth="1"/>
    <col min="4682" max="4682" width="12.2857142857143" style="525" customWidth="1"/>
    <col min="4683" max="4683" width="6.42857142857143" style="525" customWidth="1"/>
    <col min="4684" max="4684" width="12.2857142857143" style="525" customWidth="1"/>
    <col min="4685" max="4685" width="0" style="525" hidden="1" customWidth="1"/>
    <col min="4686" max="4686" width="3.71428571428571" style="525" customWidth="1"/>
    <col min="4687" max="4687" width="11.1428571428571" style="525" customWidth="1"/>
    <col min="4688" max="4689" width="10.5714285714286" style="525"/>
    <col min="4690" max="4690" width="11.1428571428571" style="525" customWidth="1"/>
    <col min="4691" max="4920" width="10.5714285714286" style="525"/>
    <col min="4921" max="4928" width="0" style="525" hidden="1" customWidth="1"/>
    <col min="4929" max="4929" width="3.71428571428571" style="525" customWidth="1"/>
    <col min="4930" max="4930" width="3.85714285714286" style="525" customWidth="1"/>
    <col min="4931" max="4931" width="3.71428571428571" style="525" customWidth="1"/>
    <col min="4932" max="4932" width="12.7142857142857" style="525" customWidth="1"/>
    <col min="4933" max="4933" width="52.7142857142857" style="525" customWidth="1"/>
    <col min="4934" max="4937" width="0" style="525" hidden="1" customWidth="1"/>
    <col min="4938" max="4938" width="12.2857142857143" style="525" customWidth="1"/>
    <col min="4939" max="4939" width="6.42857142857143" style="525" customWidth="1"/>
    <col min="4940" max="4940" width="12.2857142857143" style="525" customWidth="1"/>
    <col min="4941" max="4941" width="0" style="525" hidden="1" customWidth="1"/>
    <col min="4942" max="4942" width="3.71428571428571" style="525" customWidth="1"/>
    <col min="4943" max="4943" width="11.1428571428571" style="525" customWidth="1"/>
    <col min="4944" max="4945" width="10.5714285714286" style="525"/>
    <col min="4946" max="4946" width="11.1428571428571" style="525" customWidth="1"/>
    <col min="4947" max="5176" width="10.5714285714286" style="525"/>
    <col min="5177" max="5184" width="0" style="525" hidden="1" customWidth="1"/>
    <col min="5185" max="5185" width="3.71428571428571" style="525" customWidth="1"/>
    <col min="5186" max="5186" width="3.85714285714286" style="525" customWidth="1"/>
    <col min="5187" max="5187" width="3.71428571428571" style="525" customWidth="1"/>
    <col min="5188" max="5188" width="12.7142857142857" style="525" customWidth="1"/>
    <col min="5189" max="5189" width="52.7142857142857" style="525" customWidth="1"/>
    <col min="5190" max="5193" width="0" style="525" hidden="1" customWidth="1"/>
    <col min="5194" max="5194" width="12.2857142857143" style="525" customWidth="1"/>
    <col min="5195" max="5195" width="6.42857142857143" style="525" customWidth="1"/>
    <col min="5196" max="5196" width="12.2857142857143" style="525" customWidth="1"/>
    <col min="5197" max="5197" width="0" style="525" hidden="1" customWidth="1"/>
    <col min="5198" max="5198" width="3.71428571428571" style="525" customWidth="1"/>
    <col min="5199" max="5199" width="11.1428571428571" style="525" customWidth="1"/>
    <col min="5200" max="5201" width="10.5714285714286" style="525"/>
    <col min="5202" max="5202" width="11.1428571428571" style="525" customWidth="1"/>
    <col min="5203" max="5432" width="10.5714285714286" style="525"/>
    <col min="5433" max="5440" width="0" style="525" hidden="1" customWidth="1"/>
    <col min="5441" max="5441" width="3.71428571428571" style="525" customWidth="1"/>
    <col min="5442" max="5442" width="3.85714285714286" style="525" customWidth="1"/>
    <col min="5443" max="5443" width="3.71428571428571" style="525" customWidth="1"/>
    <col min="5444" max="5444" width="12.7142857142857" style="525" customWidth="1"/>
    <col min="5445" max="5445" width="52.7142857142857" style="525" customWidth="1"/>
    <col min="5446" max="5449" width="0" style="525" hidden="1" customWidth="1"/>
    <col min="5450" max="5450" width="12.2857142857143" style="525" customWidth="1"/>
    <col min="5451" max="5451" width="6.42857142857143" style="525" customWidth="1"/>
    <col min="5452" max="5452" width="12.2857142857143" style="525" customWidth="1"/>
    <col min="5453" max="5453" width="0" style="525" hidden="1" customWidth="1"/>
    <col min="5454" max="5454" width="3.71428571428571" style="525" customWidth="1"/>
    <col min="5455" max="5455" width="11.1428571428571" style="525" customWidth="1"/>
    <col min="5456" max="5457" width="10.5714285714286" style="525"/>
    <col min="5458" max="5458" width="11.1428571428571" style="525" customWidth="1"/>
    <col min="5459" max="5688" width="10.5714285714286" style="525"/>
    <col min="5689" max="5696" width="0" style="525" hidden="1" customWidth="1"/>
    <col min="5697" max="5697" width="3.71428571428571" style="525" customWidth="1"/>
    <col min="5698" max="5698" width="3.85714285714286" style="525" customWidth="1"/>
    <col min="5699" max="5699" width="3.71428571428571" style="525" customWidth="1"/>
    <col min="5700" max="5700" width="12.7142857142857" style="525" customWidth="1"/>
    <col min="5701" max="5701" width="52.7142857142857" style="525" customWidth="1"/>
    <col min="5702" max="5705" width="0" style="525" hidden="1" customWidth="1"/>
    <col min="5706" max="5706" width="12.2857142857143" style="525" customWidth="1"/>
    <col min="5707" max="5707" width="6.42857142857143" style="525" customWidth="1"/>
    <col min="5708" max="5708" width="12.2857142857143" style="525" customWidth="1"/>
    <col min="5709" max="5709" width="0" style="525" hidden="1" customWidth="1"/>
    <col min="5710" max="5710" width="3.71428571428571" style="525" customWidth="1"/>
    <col min="5711" max="5711" width="11.1428571428571" style="525" customWidth="1"/>
    <col min="5712" max="5713" width="10.5714285714286" style="525"/>
    <col min="5714" max="5714" width="11.1428571428571" style="525" customWidth="1"/>
    <col min="5715" max="5944" width="10.5714285714286" style="525"/>
    <col min="5945" max="5952" width="0" style="525" hidden="1" customWidth="1"/>
    <col min="5953" max="5953" width="3.71428571428571" style="525" customWidth="1"/>
    <col min="5954" max="5954" width="3.85714285714286" style="525" customWidth="1"/>
    <col min="5955" max="5955" width="3.71428571428571" style="525" customWidth="1"/>
    <col min="5956" max="5956" width="12.7142857142857" style="525" customWidth="1"/>
    <col min="5957" max="5957" width="52.7142857142857" style="525" customWidth="1"/>
    <col min="5958" max="5961" width="0" style="525" hidden="1" customWidth="1"/>
    <col min="5962" max="5962" width="12.2857142857143" style="525" customWidth="1"/>
    <col min="5963" max="5963" width="6.42857142857143" style="525" customWidth="1"/>
    <col min="5964" max="5964" width="12.2857142857143" style="525" customWidth="1"/>
    <col min="5965" max="5965" width="0" style="525" hidden="1" customWidth="1"/>
    <col min="5966" max="5966" width="3.71428571428571" style="525" customWidth="1"/>
    <col min="5967" max="5967" width="11.1428571428571" style="525" customWidth="1"/>
    <col min="5968" max="5969" width="10.5714285714286" style="525"/>
    <col min="5970" max="5970" width="11.1428571428571" style="525" customWidth="1"/>
    <col min="5971" max="6200" width="10.5714285714286" style="525"/>
    <col min="6201" max="6208" width="0" style="525" hidden="1" customWidth="1"/>
    <col min="6209" max="6209" width="3.71428571428571" style="525" customWidth="1"/>
    <col min="6210" max="6210" width="3.85714285714286" style="525" customWidth="1"/>
    <col min="6211" max="6211" width="3.71428571428571" style="525" customWidth="1"/>
    <col min="6212" max="6212" width="12.7142857142857" style="525" customWidth="1"/>
    <col min="6213" max="6213" width="52.7142857142857" style="525" customWidth="1"/>
    <col min="6214" max="6217" width="0" style="525" hidden="1" customWidth="1"/>
    <col min="6218" max="6218" width="12.2857142857143" style="525" customWidth="1"/>
    <col min="6219" max="6219" width="6.42857142857143" style="525" customWidth="1"/>
    <col min="6220" max="6220" width="12.2857142857143" style="525" customWidth="1"/>
    <col min="6221" max="6221" width="0" style="525" hidden="1" customWidth="1"/>
    <col min="6222" max="6222" width="3.71428571428571" style="525" customWidth="1"/>
    <col min="6223" max="6223" width="11.1428571428571" style="525" customWidth="1"/>
    <col min="6224" max="6225" width="10.5714285714286" style="525"/>
    <col min="6226" max="6226" width="11.1428571428571" style="525" customWidth="1"/>
    <col min="6227" max="6456" width="10.5714285714286" style="525"/>
    <col min="6457" max="6464" width="0" style="525" hidden="1" customWidth="1"/>
    <col min="6465" max="6465" width="3.71428571428571" style="525" customWidth="1"/>
    <col min="6466" max="6466" width="3.85714285714286" style="525" customWidth="1"/>
    <col min="6467" max="6467" width="3.71428571428571" style="525" customWidth="1"/>
    <col min="6468" max="6468" width="12.7142857142857" style="525" customWidth="1"/>
    <col min="6469" max="6469" width="52.7142857142857" style="525" customWidth="1"/>
    <col min="6470" max="6473" width="0" style="525" hidden="1" customWidth="1"/>
    <col min="6474" max="6474" width="12.2857142857143" style="525" customWidth="1"/>
    <col min="6475" max="6475" width="6.42857142857143" style="525" customWidth="1"/>
    <col min="6476" max="6476" width="12.2857142857143" style="525" customWidth="1"/>
    <col min="6477" max="6477" width="0" style="525" hidden="1" customWidth="1"/>
    <col min="6478" max="6478" width="3.71428571428571" style="525" customWidth="1"/>
    <col min="6479" max="6479" width="11.1428571428571" style="525" customWidth="1"/>
    <col min="6480" max="6481" width="10.5714285714286" style="525"/>
    <col min="6482" max="6482" width="11.1428571428571" style="525" customWidth="1"/>
    <col min="6483" max="6712" width="10.5714285714286" style="525"/>
    <col min="6713" max="6720" width="0" style="525" hidden="1" customWidth="1"/>
    <col min="6721" max="6721" width="3.71428571428571" style="525" customWidth="1"/>
    <col min="6722" max="6722" width="3.85714285714286" style="525" customWidth="1"/>
    <col min="6723" max="6723" width="3.71428571428571" style="525" customWidth="1"/>
    <col min="6724" max="6724" width="12.7142857142857" style="525" customWidth="1"/>
    <col min="6725" max="6725" width="52.7142857142857" style="525" customWidth="1"/>
    <col min="6726" max="6729" width="0" style="525" hidden="1" customWidth="1"/>
    <col min="6730" max="6730" width="12.2857142857143" style="525" customWidth="1"/>
    <col min="6731" max="6731" width="6.42857142857143" style="525" customWidth="1"/>
    <col min="6732" max="6732" width="12.2857142857143" style="525" customWidth="1"/>
    <col min="6733" max="6733" width="0" style="525" hidden="1" customWidth="1"/>
    <col min="6734" max="6734" width="3.71428571428571" style="525" customWidth="1"/>
    <col min="6735" max="6735" width="11.1428571428571" style="525" customWidth="1"/>
    <col min="6736" max="6737" width="10.5714285714286" style="525"/>
    <col min="6738" max="6738" width="11.1428571428571" style="525" customWidth="1"/>
    <col min="6739" max="6968" width="10.5714285714286" style="525"/>
    <col min="6969" max="6976" width="0" style="525" hidden="1" customWidth="1"/>
    <col min="6977" max="6977" width="3.71428571428571" style="525" customWidth="1"/>
    <col min="6978" max="6978" width="3.85714285714286" style="525" customWidth="1"/>
    <col min="6979" max="6979" width="3.71428571428571" style="525" customWidth="1"/>
    <col min="6980" max="6980" width="12.7142857142857" style="525" customWidth="1"/>
    <col min="6981" max="6981" width="52.7142857142857" style="525" customWidth="1"/>
    <col min="6982" max="6985" width="0" style="525" hidden="1" customWidth="1"/>
    <col min="6986" max="6986" width="12.2857142857143" style="525" customWidth="1"/>
    <col min="6987" max="6987" width="6.42857142857143" style="525" customWidth="1"/>
    <col min="6988" max="6988" width="12.2857142857143" style="525" customWidth="1"/>
    <col min="6989" max="6989" width="0" style="525" hidden="1" customWidth="1"/>
    <col min="6990" max="6990" width="3.71428571428571" style="525" customWidth="1"/>
    <col min="6991" max="6991" width="11.1428571428571" style="525" customWidth="1"/>
    <col min="6992" max="6993" width="10.5714285714286" style="525"/>
    <col min="6994" max="6994" width="11.1428571428571" style="525" customWidth="1"/>
    <col min="6995" max="7224" width="10.5714285714286" style="525"/>
    <col min="7225" max="7232" width="0" style="525" hidden="1" customWidth="1"/>
    <col min="7233" max="7233" width="3.71428571428571" style="525" customWidth="1"/>
    <col min="7234" max="7234" width="3.85714285714286" style="525" customWidth="1"/>
    <col min="7235" max="7235" width="3.71428571428571" style="525" customWidth="1"/>
    <col min="7236" max="7236" width="12.7142857142857" style="525" customWidth="1"/>
    <col min="7237" max="7237" width="52.7142857142857" style="525" customWidth="1"/>
    <col min="7238" max="7241" width="0" style="525" hidden="1" customWidth="1"/>
    <col min="7242" max="7242" width="12.2857142857143" style="525" customWidth="1"/>
    <col min="7243" max="7243" width="6.42857142857143" style="525" customWidth="1"/>
    <col min="7244" max="7244" width="12.2857142857143" style="525" customWidth="1"/>
    <col min="7245" max="7245" width="0" style="525" hidden="1" customWidth="1"/>
    <col min="7246" max="7246" width="3.71428571428571" style="525" customWidth="1"/>
    <col min="7247" max="7247" width="11.1428571428571" style="525" customWidth="1"/>
    <col min="7248" max="7249" width="10.5714285714286" style="525"/>
    <col min="7250" max="7250" width="11.1428571428571" style="525" customWidth="1"/>
    <col min="7251" max="7480" width="10.5714285714286" style="525"/>
    <col min="7481" max="7488" width="0" style="525" hidden="1" customWidth="1"/>
    <col min="7489" max="7489" width="3.71428571428571" style="525" customWidth="1"/>
    <col min="7490" max="7490" width="3.85714285714286" style="525" customWidth="1"/>
    <col min="7491" max="7491" width="3.71428571428571" style="525" customWidth="1"/>
    <col min="7492" max="7492" width="12.7142857142857" style="525" customWidth="1"/>
    <col min="7493" max="7493" width="52.7142857142857" style="525" customWidth="1"/>
    <col min="7494" max="7497" width="0" style="525" hidden="1" customWidth="1"/>
    <col min="7498" max="7498" width="12.2857142857143" style="525" customWidth="1"/>
    <col min="7499" max="7499" width="6.42857142857143" style="525" customWidth="1"/>
    <col min="7500" max="7500" width="12.2857142857143" style="525" customWidth="1"/>
    <col min="7501" max="7501" width="0" style="525" hidden="1" customWidth="1"/>
    <col min="7502" max="7502" width="3.71428571428571" style="525" customWidth="1"/>
    <col min="7503" max="7503" width="11.1428571428571" style="525" customWidth="1"/>
    <col min="7504" max="7505" width="10.5714285714286" style="525"/>
    <col min="7506" max="7506" width="11.1428571428571" style="525" customWidth="1"/>
    <col min="7507" max="7736" width="10.5714285714286" style="525"/>
    <col min="7737" max="7744" width="0" style="525" hidden="1" customWidth="1"/>
    <col min="7745" max="7745" width="3.71428571428571" style="525" customWidth="1"/>
    <col min="7746" max="7746" width="3.85714285714286" style="525" customWidth="1"/>
    <col min="7747" max="7747" width="3.71428571428571" style="525" customWidth="1"/>
    <col min="7748" max="7748" width="12.7142857142857" style="525" customWidth="1"/>
    <col min="7749" max="7749" width="52.7142857142857" style="525" customWidth="1"/>
    <col min="7750" max="7753" width="0" style="525" hidden="1" customWidth="1"/>
    <col min="7754" max="7754" width="12.2857142857143" style="525" customWidth="1"/>
    <col min="7755" max="7755" width="6.42857142857143" style="525" customWidth="1"/>
    <col min="7756" max="7756" width="12.2857142857143" style="525" customWidth="1"/>
    <col min="7757" max="7757" width="0" style="525" hidden="1" customWidth="1"/>
    <col min="7758" max="7758" width="3.71428571428571" style="525" customWidth="1"/>
    <col min="7759" max="7759" width="11.1428571428571" style="525" customWidth="1"/>
    <col min="7760" max="7761" width="10.5714285714286" style="525"/>
    <col min="7762" max="7762" width="11.1428571428571" style="525" customWidth="1"/>
    <col min="7763" max="7992" width="10.5714285714286" style="525"/>
    <col min="7993" max="8000" width="0" style="525" hidden="1" customWidth="1"/>
    <col min="8001" max="8001" width="3.71428571428571" style="525" customWidth="1"/>
    <col min="8002" max="8002" width="3.85714285714286" style="525" customWidth="1"/>
    <col min="8003" max="8003" width="3.71428571428571" style="525" customWidth="1"/>
    <col min="8004" max="8004" width="12.7142857142857" style="525" customWidth="1"/>
    <col min="8005" max="8005" width="52.7142857142857" style="525" customWidth="1"/>
    <col min="8006" max="8009" width="0" style="525" hidden="1" customWidth="1"/>
    <col min="8010" max="8010" width="12.2857142857143" style="525" customWidth="1"/>
    <col min="8011" max="8011" width="6.42857142857143" style="525" customWidth="1"/>
    <col min="8012" max="8012" width="12.2857142857143" style="525" customWidth="1"/>
    <col min="8013" max="8013" width="0" style="525" hidden="1" customWidth="1"/>
    <col min="8014" max="8014" width="3.71428571428571" style="525" customWidth="1"/>
    <col min="8015" max="8015" width="11.1428571428571" style="525" customWidth="1"/>
    <col min="8016" max="8017" width="10.5714285714286" style="525"/>
    <col min="8018" max="8018" width="11.1428571428571" style="525" customWidth="1"/>
    <col min="8019" max="8248" width="10.5714285714286" style="525"/>
    <col min="8249" max="8256" width="0" style="525" hidden="1" customWidth="1"/>
    <col min="8257" max="8257" width="3.71428571428571" style="525" customWidth="1"/>
    <col min="8258" max="8258" width="3.85714285714286" style="525" customWidth="1"/>
    <col min="8259" max="8259" width="3.71428571428571" style="525" customWidth="1"/>
    <col min="8260" max="8260" width="12.7142857142857" style="525" customWidth="1"/>
    <col min="8261" max="8261" width="52.7142857142857" style="525" customWidth="1"/>
    <col min="8262" max="8265" width="0" style="525" hidden="1" customWidth="1"/>
    <col min="8266" max="8266" width="12.2857142857143" style="525" customWidth="1"/>
    <col min="8267" max="8267" width="6.42857142857143" style="525" customWidth="1"/>
    <col min="8268" max="8268" width="12.2857142857143" style="525" customWidth="1"/>
    <col min="8269" max="8269" width="0" style="525" hidden="1" customWidth="1"/>
    <col min="8270" max="8270" width="3.71428571428571" style="525" customWidth="1"/>
    <col min="8271" max="8271" width="11.1428571428571" style="525" customWidth="1"/>
    <col min="8272" max="8273" width="10.5714285714286" style="525"/>
    <col min="8274" max="8274" width="11.1428571428571" style="525" customWidth="1"/>
    <col min="8275" max="8504" width="10.5714285714286" style="525"/>
    <col min="8505" max="8512" width="0" style="525" hidden="1" customWidth="1"/>
    <col min="8513" max="8513" width="3.71428571428571" style="525" customWidth="1"/>
    <col min="8514" max="8514" width="3.85714285714286" style="525" customWidth="1"/>
    <col min="8515" max="8515" width="3.71428571428571" style="525" customWidth="1"/>
    <col min="8516" max="8516" width="12.7142857142857" style="525" customWidth="1"/>
    <col min="8517" max="8517" width="52.7142857142857" style="525" customWidth="1"/>
    <col min="8518" max="8521" width="0" style="525" hidden="1" customWidth="1"/>
    <col min="8522" max="8522" width="12.2857142857143" style="525" customWidth="1"/>
    <col min="8523" max="8523" width="6.42857142857143" style="525" customWidth="1"/>
    <col min="8524" max="8524" width="12.2857142857143" style="525" customWidth="1"/>
    <col min="8525" max="8525" width="0" style="525" hidden="1" customWidth="1"/>
    <col min="8526" max="8526" width="3.71428571428571" style="525" customWidth="1"/>
    <col min="8527" max="8527" width="11.1428571428571" style="525" customWidth="1"/>
    <col min="8528" max="8529" width="10.5714285714286" style="525"/>
    <col min="8530" max="8530" width="11.1428571428571" style="525" customWidth="1"/>
    <col min="8531" max="8760" width="10.5714285714286" style="525"/>
    <col min="8761" max="8768" width="0" style="525" hidden="1" customWidth="1"/>
    <col min="8769" max="8769" width="3.71428571428571" style="525" customWidth="1"/>
    <col min="8770" max="8770" width="3.85714285714286" style="525" customWidth="1"/>
    <col min="8771" max="8771" width="3.71428571428571" style="525" customWidth="1"/>
    <col min="8772" max="8772" width="12.7142857142857" style="525" customWidth="1"/>
    <col min="8773" max="8773" width="52.7142857142857" style="525" customWidth="1"/>
    <col min="8774" max="8777" width="0" style="525" hidden="1" customWidth="1"/>
    <col min="8778" max="8778" width="12.2857142857143" style="525" customWidth="1"/>
    <col min="8779" max="8779" width="6.42857142857143" style="525" customWidth="1"/>
    <col min="8780" max="8780" width="12.2857142857143" style="525" customWidth="1"/>
    <col min="8781" max="8781" width="0" style="525" hidden="1" customWidth="1"/>
    <col min="8782" max="8782" width="3.71428571428571" style="525" customWidth="1"/>
    <col min="8783" max="8783" width="11.1428571428571" style="525" customWidth="1"/>
    <col min="8784" max="8785" width="10.5714285714286" style="525"/>
    <col min="8786" max="8786" width="11.1428571428571" style="525" customWidth="1"/>
    <col min="8787" max="9016" width="10.5714285714286" style="525"/>
    <col min="9017" max="9024" width="0" style="525" hidden="1" customWidth="1"/>
    <col min="9025" max="9025" width="3.71428571428571" style="525" customWidth="1"/>
    <col min="9026" max="9026" width="3.85714285714286" style="525" customWidth="1"/>
    <col min="9027" max="9027" width="3.71428571428571" style="525" customWidth="1"/>
    <col min="9028" max="9028" width="12.7142857142857" style="525" customWidth="1"/>
    <col min="9029" max="9029" width="52.7142857142857" style="525" customWidth="1"/>
    <col min="9030" max="9033" width="0" style="525" hidden="1" customWidth="1"/>
    <col min="9034" max="9034" width="12.2857142857143" style="525" customWidth="1"/>
    <col min="9035" max="9035" width="6.42857142857143" style="525" customWidth="1"/>
    <col min="9036" max="9036" width="12.2857142857143" style="525" customWidth="1"/>
    <col min="9037" max="9037" width="0" style="525" hidden="1" customWidth="1"/>
    <col min="9038" max="9038" width="3.71428571428571" style="525" customWidth="1"/>
    <col min="9039" max="9039" width="11.1428571428571" style="525" customWidth="1"/>
    <col min="9040" max="9041" width="10.5714285714286" style="525"/>
    <col min="9042" max="9042" width="11.1428571428571" style="525" customWidth="1"/>
    <col min="9043" max="9272" width="10.5714285714286" style="525"/>
    <col min="9273" max="9280" width="0" style="525" hidden="1" customWidth="1"/>
    <col min="9281" max="9281" width="3.71428571428571" style="525" customWidth="1"/>
    <col min="9282" max="9282" width="3.85714285714286" style="525" customWidth="1"/>
    <col min="9283" max="9283" width="3.71428571428571" style="525" customWidth="1"/>
    <col min="9284" max="9284" width="12.7142857142857" style="525" customWidth="1"/>
    <col min="9285" max="9285" width="52.7142857142857" style="525" customWidth="1"/>
    <col min="9286" max="9289" width="0" style="525" hidden="1" customWidth="1"/>
    <col min="9290" max="9290" width="12.2857142857143" style="525" customWidth="1"/>
    <col min="9291" max="9291" width="6.42857142857143" style="525" customWidth="1"/>
    <col min="9292" max="9292" width="12.2857142857143" style="525" customWidth="1"/>
    <col min="9293" max="9293" width="0" style="525" hidden="1" customWidth="1"/>
    <col min="9294" max="9294" width="3.71428571428571" style="525" customWidth="1"/>
    <col min="9295" max="9295" width="11.1428571428571" style="525" customWidth="1"/>
    <col min="9296" max="9297" width="10.5714285714286" style="525"/>
    <col min="9298" max="9298" width="11.1428571428571" style="525" customWidth="1"/>
    <col min="9299" max="9528" width="10.5714285714286" style="525"/>
    <col min="9529" max="9536" width="0" style="525" hidden="1" customWidth="1"/>
    <col min="9537" max="9537" width="3.71428571428571" style="525" customWidth="1"/>
    <col min="9538" max="9538" width="3.85714285714286" style="525" customWidth="1"/>
    <col min="9539" max="9539" width="3.71428571428571" style="525" customWidth="1"/>
    <col min="9540" max="9540" width="12.7142857142857" style="525" customWidth="1"/>
    <col min="9541" max="9541" width="52.7142857142857" style="525" customWidth="1"/>
    <col min="9542" max="9545" width="0" style="525" hidden="1" customWidth="1"/>
    <col min="9546" max="9546" width="12.2857142857143" style="525" customWidth="1"/>
    <col min="9547" max="9547" width="6.42857142857143" style="525" customWidth="1"/>
    <col min="9548" max="9548" width="12.2857142857143" style="525" customWidth="1"/>
    <col min="9549" max="9549" width="0" style="525" hidden="1" customWidth="1"/>
    <col min="9550" max="9550" width="3.71428571428571" style="525" customWidth="1"/>
    <col min="9551" max="9551" width="11.1428571428571" style="525" customWidth="1"/>
    <col min="9552" max="9553" width="10.5714285714286" style="525"/>
    <col min="9554" max="9554" width="11.1428571428571" style="525" customWidth="1"/>
    <col min="9555" max="9784" width="10.5714285714286" style="525"/>
    <col min="9785" max="9792" width="0" style="525" hidden="1" customWidth="1"/>
    <col min="9793" max="9793" width="3.71428571428571" style="525" customWidth="1"/>
    <col min="9794" max="9794" width="3.85714285714286" style="525" customWidth="1"/>
    <col min="9795" max="9795" width="3.71428571428571" style="525" customWidth="1"/>
    <col min="9796" max="9796" width="12.7142857142857" style="525" customWidth="1"/>
    <col min="9797" max="9797" width="52.7142857142857" style="525" customWidth="1"/>
    <col min="9798" max="9801" width="0" style="525" hidden="1" customWidth="1"/>
    <col min="9802" max="9802" width="12.2857142857143" style="525" customWidth="1"/>
    <col min="9803" max="9803" width="6.42857142857143" style="525" customWidth="1"/>
    <col min="9804" max="9804" width="12.2857142857143" style="525" customWidth="1"/>
    <col min="9805" max="9805" width="0" style="525" hidden="1" customWidth="1"/>
    <col min="9806" max="9806" width="3.71428571428571" style="525" customWidth="1"/>
    <col min="9807" max="9807" width="11.1428571428571" style="525" customWidth="1"/>
    <col min="9808" max="9809" width="10.5714285714286" style="525"/>
    <col min="9810" max="9810" width="11.1428571428571" style="525" customWidth="1"/>
    <col min="9811" max="10040" width="10.5714285714286" style="525"/>
    <col min="10041" max="10048" width="0" style="525" hidden="1" customWidth="1"/>
    <col min="10049" max="10049" width="3.71428571428571" style="525" customWidth="1"/>
    <col min="10050" max="10050" width="3.85714285714286" style="525" customWidth="1"/>
    <col min="10051" max="10051" width="3.71428571428571" style="525" customWidth="1"/>
    <col min="10052" max="10052" width="12.7142857142857" style="525" customWidth="1"/>
    <col min="10053" max="10053" width="52.7142857142857" style="525" customWidth="1"/>
    <col min="10054" max="10057" width="0" style="525" hidden="1" customWidth="1"/>
    <col min="10058" max="10058" width="12.2857142857143" style="525" customWidth="1"/>
    <col min="10059" max="10059" width="6.42857142857143" style="525" customWidth="1"/>
    <col min="10060" max="10060" width="12.2857142857143" style="525" customWidth="1"/>
    <col min="10061" max="10061" width="0" style="525" hidden="1" customWidth="1"/>
    <col min="10062" max="10062" width="3.71428571428571" style="525" customWidth="1"/>
    <col min="10063" max="10063" width="11.1428571428571" style="525" customWidth="1"/>
    <col min="10064" max="10065" width="10.5714285714286" style="525"/>
    <col min="10066" max="10066" width="11.1428571428571" style="525" customWidth="1"/>
    <col min="10067" max="10296" width="10.5714285714286" style="525"/>
    <col min="10297" max="10304" width="0" style="525" hidden="1" customWidth="1"/>
    <col min="10305" max="10305" width="3.71428571428571" style="525" customWidth="1"/>
    <col min="10306" max="10306" width="3.85714285714286" style="525" customWidth="1"/>
    <col min="10307" max="10307" width="3.71428571428571" style="525" customWidth="1"/>
    <col min="10308" max="10308" width="12.7142857142857" style="525" customWidth="1"/>
    <col min="10309" max="10309" width="52.7142857142857" style="525" customWidth="1"/>
    <col min="10310" max="10313" width="0" style="525" hidden="1" customWidth="1"/>
    <col min="10314" max="10314" width="12.2857142857143" style="525" customWidth="1"/>
    <col min="10315" max="10315" width="6.42857142857143" style="525" customWidth="1"/>
    <col min="10316" max="10316" width="12.2857142857143" style="525" customWidth="1"/>
    <col min="10317" max="10317" width="0" style="525" hidden="1" customWidth="1"/>
    <col min="10318" max="10318" width="3.71428571428571" style="525" customWidth="1"/>
    <col min="10319" max="10319" width="11.1428571428571" style="525" customWidth="1"/>
    <col min="10320" max="10321" width="10.5714285714286" style="525"/>
    <col min="10322" max="10322" width="11.1428571428571" style="525" customWidth="1"/>
    <col min="10323" max="10552" width="10.5714285714286" style="525"/>
    <col min="10553" max="10560" width="0" style="525" hidden="1" customWidth="1"/>
    <col min="10561" max="10561" width="3.71428571428571" style="525" customWidth="1"/>
    <col min="10562" max="10562" width="3.85714285714286" style="525" customWidth="1"/>
    <col min="10563" max="10563" width="3.71428571428571" style="525" customWidth="1"/>
    <col min="10564" max="10564" width="12.7142857142857" style="525" customWidth="1"/>
    <col min="10565" max="10565" width="52.7142857142857" style="525" customWidth="1"/>
    <col min="10566" max="10569" width="0" style="525" hidden="1" customWidth="1"/>
    <col min="10570" max="10570" width="12.2857142857143" style="525" customWidth="1"/>
    <col min="10571" max="10571" width="6.42857142857143" style="525" customWidth="1"/>
    <col min="10572" max="10572" width="12.2857142857143" style="525" customWidth="1"/>
    <col min="10573" max="10573" width="0" style="525" hidden="1" customWidth="1"/>
    <col min="10574" max="10574" width="3.71428571428571" style="525" customWidth="1"/>
    <col min="10575" max="10575" width="11.1428571428571" style="525" customWidth="1"/>
    <col min="10576" max="10577" width="10.5714285714286" style="525"/>
    <col min="10578" max="10578" width="11.1428571428571" style="525" customWidth="1"/>
    <col min="10579" max="10808" width="10.5714285714286" style="525"/>
    <col min="10809" max="10816" width="0" style="525" hidden="1" customWidth="1"/>
    <col min="10817" max="10817" width="3.71428571428571" style="525" customWidth="1"/>
    <col min="10818" max="10818" width="3.85714285714286" style="525" customWidth="1"/>
    <col min="10819" max="10819" width="3.71428571428571" style="525" customWidth="1"/>
    <col min="10820" max="10820" width="12.7142857142857" style="525" customWidth="1"/>
    <col min="10821" max="10821" width="52.7142857142857" style="525" customWidth="1"/>
    <col min="10822" max="10825" width="0" style="525" hidden="1" customWidth="1"/>
    <col min="10826" max="10826" width="12.2857142857143" style="525" customWidth="1"/>
    <col min="10827" max="10827" width="6.42857142857143" style="525" customWidth="1"/>
    <col min="10828" max="10828" width="12.2857142857143" style="525" customWidth="1"/>
    <col min="10829" max="10829" width="0" style="525" hidden="1" customWidth="1"/>
    <col min="10830" max="10830" width="3.71428571428571" style="525" customWidth="1"/>
    <col min="10831" max="10831" width="11.1428571428571" style="525" customWidth="1"/>
    <col min="10832" max="10833" width="10.5714285714286" style="525"/>
    <col min="10834" max="10834" width="11.1428571428571" style="525" customWidth="1"/>
    <col min="10835" max="11064" width="10.5714285714286" style="525"/>
    <col min="11065" max="11072" width="0" style="525" hidden="1" customWidth="1"/>
    <col min="11073" max="11073" width="3.71428571428571" style="525" customWidth="1"/>
    <col min="11074" max="11074" width="3.85714285714286" style="525" customWidth="1"/>
    <col min="11075" max="11075" width="3.71428571428571" style="525" customWidth="1"/>
    <col min="11076" max="11076" width="12.7142857142857" style="525" customWidth="1"/>
    <col min="11077" max="11077" width="52.7142857142857" style="525" customWidth="1"/>
    <col min="11078" max="11081" width="0" style="525" hidden="1" customWidth="1"/>
    <col min="11082" max="11082" width="12.2857142857143" style="525" customWidth="1"/>
    <col min="11083" max="11083" width="6.42857142857143" style="525" customWidth="1"/>
    <col min="11084" max="11084" width="12.2857142857143" style="525" customWidth="1"/>
    <col min="11085" max="11085" width="0" style="525" hidden="1" customWidth="1"/>
    <col min="11086" max="11086" width="3.71428571428571" style="525" customWidth="1"/>
    <col min="11087" max="11087" width="11.1428571428571" style="525" customWidth="1"/>
    <col min="11088" max="11089" width="10.5714285714286" style="525"/>
    <col min="11090" max="11090" width="11.1428571428571" style="525" customWidth="1"/>
    <col min="11091" max="11320" width="10.5714285714286" style="525"/>
    <col min="11321" max="11328" width="0" style="525" hidden="1" customWidth="1"/>
    <col min="11329" max="11329" width="3.71428571428571" style="525" customWidth="1"/>
    <col min="11330" max="11330" width="3.85714285714286" style="525" customWidth="1"/>
    <col min="11331" max="11331" width="3.71428571428571" style="525" customWidth="1"/>
    <col min="11332" max="11332" width="12.7142857142857" style="525" customWidth="1"/>
    <col min="11333" max="11333" width="52.7142857142857" style="525" customWidth="1"/>
    <col min="11334" max="11337" width="0" style="525" hidden="1" customWidth="1"/>
    <col min="11338" max="11338" width="12.2857142857143" style="525" customWidth="1"/>
    <col min="11339" max="11339" width="6.42857142857143" style="525" customWidth="1"/>
    <col min="11340" max="11340" width="12.2857142857143" style="525" customWidth="1"/>
    <col min="11341" max="11341" width="0" style="525" hidden="1" customWidth="1"/>
    <col min="11342" max="11342" width="3.71428571428571" style="525" customWidth="1"/>
    <col min="11343" max="11343" width="11.1428571428571" style="525" customWidth="1"/>
    <col min="11344" max="11345" width="10.5714285714286" style="525"/>
    <col min="11346" max="11346" width="11.1428571428571" style="525" customWidth="1"/>
    <col min="11347" max="11576" width="10.5714285714286" style="525"/>
    <col min="11577" max="11584" width="0" style="525" hidden="1" customWidth="1"/>
    <col min="11585" max="11585" width="3.71428571428571" style="525" customWidth="1"/>
    <col min="11586" max="11586" width="3.85714285714286" style="525" customWidth="1"/>
    <col min="11587" max="11587" width="3.71428571428571" style="525" customWidth="1"/>
    <col min="11588" max="11588" width="12.7142857142857" style="525" customWidth="1"/>
    <col min="11589" max="11589" width="52.7142857142857" style="525" customWidth="1"/>
    <col min="11590" max="11593" width="0" style="525" hidden="1" customWidth="1"/>
    <col min="11594" max="11594" width="12.2857142857143" style="525" customWidth="1"/>
    <col min="11595" max="11595" width="6.42857142857143" style="525" customWidth="1"/>
    <col min="11596" max="11596" width="12.2857142857143" style="525" customWidth="1"/>
    <col min="11597" max="11597" width="0" style="525" hidden="1" customWidth="1"/>
    <col min="11598" max="11598" width="3.71428571428571" style="525" customWidth="1"/>
    <col min="11599" max="11599" width="11.1428571428571" style="525" customWidth="1"/>
    <col min="11600" max="11601" width="10.5714285714286" style="525"/>
    <col min="11602" max="11602" width="11.1428571428571" style="525" customWidth="1"/>
    <col min="11603" max="11832" width="10.5714285714286" style="525"/>
    <col min="11833" max="11840" width="0" style="525" hidden="1" customWidth="1"/>
    <col min="11841" max="11841" width="3.71428571428571" style="525" customWidth="1"/>
    <col min="11842" max="11842" width="3.85714285714286" style="525" customWidth="1"/>
    <col min="11843" max="11843" width="3.71428571428571" style="525" customWidth="1"/>
    <col min="11844" max="11844" width="12.7142857142857" style="525" customWidth="1"/>
    <col min="11845" max="11845" width="52.7142857142857" style="525" customWidth="1"/>
    <col min="11846" max="11849" width="0" style="525" hidden="1" customWidth="1"/>
    <col min="11850" max="11850" width="12.2857142857143" style="525" customWidth="1"/>
    <col min="11851" max="11851" width="6.42857142857143" style="525" customWidth="1"/>
    <col min="11852" max="11852" width="12.2857142857143" style="525" customWidth="1"/>
    <col min="11853" max="11853" width="0" style="525" hidden="1" customWidth="1"/>
    <col min="11854" max="11854" width="3.71428571428571" style="525" customWidth="1"/>
    <col min="11855" max="11855" width="11.1428571428571" style="525" customWidth="1"/>
    <col min="11856" max="11857" width="10.5714285714286" style="525"/>
    <col min="11858" max="11858" width="11.1428571428571" style="525" customWidth="1"/>
    <col min="11859" max="12088" width="10.5714285714286" style="525"/>
    <col min="12089" max="12096" width="0" style="525" hidden="1" customWidth="1"/>
    <col min="12097" max="12097" width="3.71428571428571" style="525" customWidth="1"/>
    <col min="12098" max="12098" width="3.85714285714286" style="525" customWidth="1"/>
    <col min="12099" max="12099" width="3.71428571428571" style="525" customWidth="1"/>
    <col min="12100" max="12100" width="12.7142857142857" style="525" customWidth="1"/>
    <col min="12101" max="12101" width="52.7142857142857" style="525" customWidth="1"/>
    <col min="12102" max="12105" width="0" style="525" hidden="1" customWidth="1"/>
    <col min="12106" max="12106" width="12.2857142857143" style="525" customWidth="1"/>
    <col min="12107" max="12107" width="6.42857142857143" style="525" customWidth="1"/>
    <col min="12108" max="12108" width="12.2857142857143" style="525" customWidth="1"/>
    <col min="12109" max="12109" width="0" style="525" hidden="1" customWidth="1"/>
    <col min="12110" max="12110" width="3.71428571428571" style="525" customWidth="1"/>
    <col min="12111" max="12111" width="11.1428571428571" style="525" customWidth="1"/>
    <col min="12112" max="12113" width="10.5714285714286" style="525"/>
    <col min="12114" max="12114" width="11.1428571428571" style="525" customWidth="1"/>
    <col min="12115" max="12344" width="10.5714285714286" style="525"/>
    <col min="12345" max="12352" width="0" style="525" hidden="1" customWidth="1"/>
    <col min="12353" max="12353" width="3.71428571428571" style="525" customWidth="1"/>
    <col min="12354" max="12354" width="3.85714285714286" style="525" customWidth="1"/>
    <col min="12355" max="12355" width="3.71428571428571" style="525" customWidth="1"/>
    <col min="12356" max="12356" width="12.7142857142857" style="525" customWidth="1"/>
    <col min="12357" max="12357" width="52.7142857142857" style="525" customWidth="1"/>
    <col min="12358" max="12361" width="0" style="525" hidden="1" customWidth="1"/>
    <col min="12362" max="12362" width="12.2857142857143" style="525" customWidth="1"/>
    <col min="12363" max="12363" width="6.42857142857143" style="525" customWidth="1"/>
    <col min="12364" max="12364" width="12.2857142857143" style="525" customWidth="1"/>
    <col min="12365" max="12365" width="0" style="525" hidden="1" customWidth="1"/>
    <col min="12366" max="12366" width="3.71428571428571" style="525" customWidth="1"/>
    <col min="12367" max="12367" width="11.1428571428571" style="525" customWidth="1"/>
    <col min="12368" max="12369" width="10.5714285714286" style="525"/>
    <col min="12370" max="12370" width="11.1428571428571" style="525" customWidth="1"/>
    <col min="12371" max="12600" width="10.5714285714286" style="525"/>
    <col min="12601" max="12608" width="0" style="525" hidden="1" customWidth="1"/>
    <col min="12609" max="12609" width="3.71428571428571" style="525" customWidth="1"/>
    <col min="12610" max="12610" width="3.85714285714286" style="525" customWidth="1"/>
    <col min="12611" max="12611" width="3.71428571428571" style="525" customWidth="1"/>
    <col min="12612" max="12612" width="12.7142857142857" style="525" customWidth="1"/>
    <col min="12613" max="12613" width="52.7142857142857" style="525" customWidth="1"/>
    <col min="12614" max="12617" width="0" style="525" hidden="1" customWidth="1"/>
    <col min="12618" max="12618" width="12.2857142857143" style="525" customWidth="1"/>
    <col min="12619" max="12619" width="6.42857142857143" style="525" customWidth="1"/>
    <col min="12620" max="12620" width="12.2857142857143" style="525" customWidth="1"/>
    <col min="12621" max="12621" width="0" style="525" hidden="1" customWidth="1"/>
    <col min="12622" max="12622" width="3.71428571428571" style="525" customWidth="1"/>
    <col min="12623" max="12623" width="11.1428571428571" style="525" customWidth="1"/>
    <col min="12624" max="12625" width="10.5714285714286" style="525"/>
    <col min="12626" max="12626" width="11.1428571428571" style="525" customWidth="1"/>
    <col min="12627" max="12856" width="10.5714285714286" style="525"/>
    <col min="12857" max="12864" width="0" style="525" hidden="1" customWidth="1"/>
    <col min="12865" max="12865" width="3.71428571428571" style="525" customWidth="1"/>
    <col min="12866" max="12866" width="3.85714285714286" style="525" customWidth="1"/>
    <col min="12867" max="12867" width="3.71428571428571" style="525" customWidth="1"/>
    <col min="12868" max="12868" width="12.7142857142857" style="525" customWidth="1"/>
    <col min="12869" max="12869" width="52.7142857142857" style="525" customWidth="1"/>
    <col min="12870" max="12873" width="0" style="525" hidden="1" customWidth="1"/>
    <col min="12874" max="12874" width="12.2857142857143" style="525" customWidth="1"/>
    <col min="12875" max="12875" width="6.42857142857143" style="525" customWidth="1"/>
    <col min="12876" max="12876" width="12.2857142857143" style="525" customWidth="1"/>
    <col min="12877" max="12877" width="0" style="525" hidden="1" customWidth="1"/>
    <col min="12878" max="12878" width="3.71428571428571" style="525" customWidth="1"/>
    <col min="12879" max="12879" width="11.1428571428571" style="525" customWidth="1"/>
    <col min="12880" max="12881" width="10.5714285714286" style="525"/>
    <col min="12882" max="12882" width="11.1428571428571" style="525" customWidth="1"/>
    <col min="12883" max="13112" width="10.5714285714286" style="525"/>
    <col min="13113" max="13120" width="0" style="525" hidden="1" customWidth="1"/>
    <col min="13121" max="13121" width="3.71428571428571" style="525" customWidth="1"/>
    <col min="13122" max="13122" width="3.85714285714286" style="525" customWidth="1"/>
    <col min="13123" max="13123" width="3.71428571428571" style="525" customWidth="1"/>
    <col min="13124" max="13124" width="12.7142857142857" style="525" customWidth="1"/>
    <col min="13125" max="13125" width="52.7142857142857" style="525" customWidth="1"/>
    <col min="13126" max="13129" width="0" style="525" hidden="1" customWidth="1"/>
    <col min="13130" max="13130" width="12.2857142857143" style="525" customWidth="1"/>
    <col min="13131" max="13131" width="6.42857142857143" style="525" customWidth="1"/>
    <col min="13132" max="13132" width="12.2857142857143" style="525" customWidth="1"/>
    <col min="13133" max="13133" width="0" style="525" hidden="1" customWidth="1"/>
    <col min="13134" max="13134" width="3.71428571428571" style="525" customWidth="1"/>
    <col min="13135" max="13135" width="11.1428571428571" style="525" customWidth="1"/>
    <col min="13136" max="13137" width="10.5714285714286" style="525"/>
    <col min="13138" max="13138" width="11.1428571428571" style="525" customWidth="1"/>
    <col min="13139" max="13368" width="10.5714285714286" style="525"/>
    <col min="13369" max="13376" width="0" style="525" hidden="1" customWidth="1"/>
    <col min="13377" max="13377" width="3.71428571428571" style="525" customWidth="1"/>
    <col min="13378" max="13378" width="3.85714285714286" style="525" customWidth="1"/>
    <col min="13379" max="13379" width="3.71428571428571" style="525" customWidth="1"/>
    <col min="13380" max="13380" width="12.7142857142857" style="525" customWidth="1"/>
    <col min="13381" max="13381" width="52.7142857142857" style="525" customWidth="1"/>
    <col min="13382" max="13385" width="0" style="525" hidden="1" customWidth="1"/>
    <col min="13386" max="13386" width="12.2857142857143" style="525" customWidth="1"/>
    <col min="13387" max="13387" width="6.42857142857143" style="525" customWidth="1"/>
    <col min="13388" max="13388" width="12.2857142857143" style="525" customWidth="1"/>
    <col min="13389" max="13389" width="0" style="525" hidden="1" customWidth="1"/>
    <col min="13390" max="13390" width="3.71428571428571" style="525" customWidth="1"/>
    <col min="13391" max="13391" width="11.1428571428571" style="525" customWidth="1"/>
    <col min="13392" max="13393" width="10.5714285714286" style="525"/>
    <col min="13394" max="13394" width="11.1428571428571" style="525" customWidth="1"/>
    <col min="13395" max="13624" width="10.5714285714286" style="525"/>
    <col min="13625" max="13632" width="0" style="525" hidden="1" customWidth="1"/>
    <col min="13633" max="13633" width="3.71428571428571" style="525" customWidth="1"/>
    <col min="13634" max="13634" width="3.85714285714286" style="525" customWidth="1"/>
    <col min="13635" max="13635" width="3.71428571428571" style="525" customWidth="1"/>
    <col min="13636" max="13636" width="12.7142857142857" style="525" customWidth="1"/>
    <col min="13637" max="13637" width="52.7142857142857" style="525" customWidth="1"/>
    <col min="13638" max="13641" width="0" style="525" hidden="1" customWidth="1"/>
    <col min="13642" max="13642" width="12.2857142857143" style="525" customWidth="1"/>
    <col min="13643" max="13643" width="6.42857142857143" style="525" customWidth="1"/>
    <col min="13644" max="13644" width="12.2857142857143" style="525" customWidth="1"/>
    <col min="13645" max="13645" width="0" style="525" hidden="1" customWidth="1"/>
    <col min="13646" max="13646" width="3.71428571428571" style="525" customWidth="1"/>
    <col min="13647" max="13647" width="11.1428571428571" style="525" customWidth="1"/>
    <col min="13648" max="13649" width="10.5714285714286" style="525"/>
    <col min="13650" max="13650" width="11.1428571428571" style="525" customWidth="1"/>
    <col min="13651" max="13880" width="10.5714285714286" style="525"/>
    <col min="13881" max="13888" width="0" style="525" hidden="1" customWidth="1"/>
    <col min="13889" max="13889" width="3.71428571428571" style="525" customWidth="1"/>
    <col min="13890" max="13890" width="3.85714285714286" style="525" customWidth="1"/>
    <col min="13891" max="13891" width="3.71428571428571" style="525" customWidth="1"/>
    <col min="13892" max="13892" width="12.7142857142857" style="525" customWidth="1"/>
    <col min="13893" max="13893" width="52.7142857142857" style="525" customWidth="1"/>
    <col min="13894" max="13897" width="0" style="525" hidden="1" customWidth="1"/>
    <col min="13898" max="13898" width="12.2857142857143" style="525" customWidth="1"/>
    <col min="13899" max="13899" width="6.42857142857143" style="525" customWidth="1"/>
    <col min="13900" max="13900" width="12.2857142857143" style="525" customWidth="1"/>
    <col min="13901" max="13901" width="0" style="525" hidden="1" customWidth="1"/>
    <col min="13902" max="13902" width="3.71428571428571" style="525" customWidth="1"/>
    <col min="13903" max="13903" width="11.1428571428571" style="525" customWidth="1"/>
    <col min="13904" max="13905" width="10.5714285714286" style="525"/>
    <col min="13906" max="13906" width="11.1428571428571" style="525" customWidth="1"/>
    <col min="13907" max="14136" width="10.5714285714286" style="525"/>
    <col min="14137" max="14144" width="0" style="525" hidden="1" customWidth="1"/>
    <col min="14145" max="14145" width="3.71428571428571" style="525" customWidth="1"/>
    <col min="14146" max="14146" width="3.85714285714286" style="525" customWidth="1"/>
    <col min="14147" max="14147" width="3.71428571428571" style="525" customWidth="1"/>
    <col min="14148" max="14148" width="12.7142857142857" style="525" customWidth="1"/>
    <col min="14149" max="14149" width="52.7142857142857" style="525" customWidth="1"/>
    <col min="14150" max="14153" width="0" style="525" hidden="1" customWidth="1"/>
    <col min="14154" max="14154" width="12.2857142857143" style="525" customWidth="1"/>
    <col min="14155" max="14155" width="6.42857142857143" style="525" customWidth="1"/>
    <col min="14156" max="14156" width="12.2857142857143" style="525" customWidth="1"/>
    <col min="14157" max="14157" width="0" style="525" hidden="1" customWidth="1"/>
    <col min="14158" max="14158" width="3.71428571428571" style="525" customWidth="1"/>
    <col min="14159" max="14159" width="11.1428571428571" style="525" customWidth="1"/>
    <col min="14160" max="14161" width="10.5714285714286" style="525"/>
    <col min="14162" max="14162" width="11.1428571428571" style="525" customWidth="1"/>
    <col min="14163" max="14392" width="10.5714285714286" style="525"/>
    <col min="14393" max="14400" width="0" style="525" hidden="1" customWidth="1"/>
    <col min="14401" max="14401" width="3.71428571428571" style="525" customWidth="1"/>
    <col min="14402" max="14402" width="3.85714285714286" style="525" customWidth="1"/>
    <col min="14403" max="14403" width="3.71428571428571" style="525" customWidth="1"/>
    <col min="14404" max="14404" width="12.7142857142857" style="525" customWidth="1"/>
    <col min="14405" max="14405" width="52.7142857142857" style="525" customWidth="1"/>
    <col min="14406" max="14409" width="0" style="525" hidden="1" customWidth="1"/>
    <col min="14410" max="14410" width="12.2857142857143" style="525" customWidth="1"/>
    <col min="14411" max="14411" width="6.42857142857143" style="525" customWidth="1"/>
    <col min="14412" max="14412" width="12.2857142857143" style="525" customWidth="1"/>
    <col min="14413" max="14413" width="0" style="525" hidden="1" customWidth="1"/>
    <col min="14414" max="14414" width="3.71428571428571" style="525" customWidth="1"/>
    <col min="14415" max="14415" width="11.1428571428571" style="525" customWidth="1"/>
    <col min="14416" max="14417" width="10.5714285714286" style="525"/>
    <col min="14418" max="14418" width="11.1428571428571" style="525" customWidth="1"/>
    <col min="14419" max="14648" width="10.5714285714286" style="525"/>
    <col min="14649" max="14656" width="0" style="525" hidden="1" customWidth="1"/>
    <col min="14657" max="14657" width="3.71428571428571" style="525" customWidth="1"/>
    <col min="14658" max="14658" width="3.85714285714286" style="525" customWidth="1"/>
    <col min="14659" max="14659" width="3.71428571428571" style="525" customWidth="1"/>
    <col min="14660" max="14660" width="12.7142857142857" style="525" customWidth="1"/>
    <col min="14661" max="14661" width="52.7142857142857" style="525" customWidth="1"/>
    <col min="14662" max="14665" width="0" style="525" hidden="1" customWidth="1"/>
    <col min="14666" max="14666" width="12.2857142857143" style="525" customWidth="1"/>
    <col min="14667" max="14667" width="6.42857142857143" style="525" customWidth="1"/>
    <col min="14668" max="14668" width="12.2857142857143" style="525" customWidth="1"/>
    <col min="14669" max="14669" width="0" style="525" hidden="1" customWidth="1"/>
    <col min="14670" max="14670" width="3.71428571428571" style="525" customWidth="1"/>
    <col min="14671" max="14671" width="11.1428571428571" style="525" customWidth="1"/>
    <col min="14672" max="14673" width="10.5714285714286" style="525"/>
    <col min="14674" max="14674" width="11.1428571428571" style="525" customWidth="1"/>
    <col min="14675" max="14904" width="10.5714285714286" style="525"/>
    <col min="14905" max="14912" width="0" style="525" hidden="1" customWidth="1"/>
    <col min="14913" max="14913" width="3.71428571428571" style="525" customWidth="1"/>
    <col min="14914" max="14914" width="3.85714285714286" style="525" customWidth="1"/>
    <col min="14915" max="14915" width="3.71428571428571" style="525" customWidth="1"/>
    <col min="14916" max="14916" width="12.7142857142857" style="525" customWidth="1"/>
    <col min="14917" max="14917" width="52.7142857142857" style="525" customWidth="1"/>
    <col min="14918" max="14921" width="0" style="525" hidden="1" customWidth="1"/>
    <col min="14922" max="14922" width="12.2857142857143" style="525" customWidth="1"/>
    <col min="14923" max="14923" width="6.42857142857143" style="525" customWidth="1"/>
    <col min="14924" max="14924" width="12.2857142857143" style="525" customWidth="1"/>
    <col min="14925" max="14925" width="0" style="525" hidden="1" customWidth="1"/>
    <col min="14926" max="14926" width="3.71428571428571" style="525" customWidth="1"/>
    <col min="14927" max="14927" width="11.1428571428571" style="525" customWidth="1"/>
    <col min="14928" max="14929" width="10.5714285714286" style="525"/>
    <col min="14930" max="14930" width="11.1428571428571" style="525" customWidth="1"/>
    <col min="14931" max="15160" width="10.5714285714286" style="525"/>
    <col min="15161" max="15168" width="0" style="525" hidden="1" customWidth="1"/>
    <col min="15169" max="15169" width="3.71428571428571" style="525" customWidth="1"/>
    <col min="15170" max="15170" width="3.85714285714286" style="525" customWidth="1"/>
    <col min="15171" max="15171" width="3.71428571428571" style="525" customWidth="1"/>
    <col min="15172" max="15172" width="12.7142857142857" style="525" customWidth="1"/>
    <col min="15173" max="15173" width="52.7142857142857" style="525" customWidth="1"/>
    <col min="15174" max="15177" width="0" style="525" hidden="1" customWidth="1"/>
    <col min="15178" max="15178" width="12.2857142857143" style="525" customWidth="1"/>
    <col min="15179" max="15179" width="6.42857142857143" style="525" customWidth="1"/>
    <col min="15180" max="15180" width="12.2857142857143" style="525" customWidth="1"/>
    <col min="15181" max="15181" width="0" style="525" hidden="1" customWidth="1"/>
    <col min="15182" max="15182" width="3.71428571428571" style="525" customWidth="1"/>
    <col min="15183" max="15183" width="11.1428571428571" style="525" customWidth="1"/>
    <col min="15184" max="15185" width="10.5714285714286" style="525"/>
    <col min="15186" max="15186" width="11.1428571428571" style="525" customWidth="1"/>
    <col min="15187" max="15416" width="10.5714285714286" style="525"/>
    <col min="15417" max="15424" width="0" style="525" hidden="1" customWidth="1"/>
    <col min="15425" max="15425" width="3.71428571428571" style="525" customWidth="1"/>
    <col min="15426" max="15426" width="3.85714285714286" style="525" customWidth="1"/>
    <col min="15427" max="15427" width="3.71428571428571" style="525" customWidth="1"/>
    <col min="15428" max="15428" width="12.7142857142857" style="525" customWidth="1"/>
    <col min="15429" max="15429" width="52.7142857142857" style="525" customWidth="1"/>
    <col min="15430" max="15433" width="0" style="525" hidden="1" customWidth="1"/>
    <col min="15434" max="15434" width="12.2857142857143" style="525" customWidth="1"/>
    <col min="15435" max="15435" width="6.42857142857143" style="525" customWidth="1"/>
    <col min="15436" max="15436" width="12.2857142857143" style="525" customWidth="1"/>
    <col min="15437" max="15437" width="0" style="525" hidden="1" customWidth="1"/>
    <col min="15438" max="15438" width="3.71428571428571" style="525" customWidth="1"/>
    <col min="15439" max="15439" width="11.1428571428571" style="525" customWidth="1"/>
    <col min="15440" max="15441" width="10.5714285714286" style="525"/>
    <col min="15442" max="15442" width="11.1428571428571" style="525" customWidth="1"/>
    <col min="15443" max="15672" width="10.5714285714286" style="525"/>
    <col min="15673" max="15680" width="0" style="525" hidden="1" customWidth="1"/>
    <col min="15681" max="15681" width="3.71428571428571" style="525" customWidth="1"/>
    <col min="15682" max="15682" width="3.85714285714286" style="525" customWidth="1"/>
    <col min="15683" max="15683" width="3.71428571428571" style="525" customWidth="1"/>
    <col min="15684" max="15684" width="12.7142857142857" style="525" customWidth="1"/>
    <col min="15685" max="15685" width="52.7142857142857" style="525" customWidth="1"/>
    <col min="15686" max="15689" width="0" style="525" hidden="1" customWidth="1"/>
    <col min="15690" max="15690" width="12.2857142857143" style="525" customWidth="1"/>
    <col min="15691" max="15691" width="6.42857142857143" style="525" customWidth="1"/>
    <col min="15692" max="15692" width="12.2857142857143" style="525" customWidth="1"/>
    <col min="15693" max="15693" width="0" style="525" hidden="1" customWidth="1"/>
    <col min="15694" max="15694" width="3.71428571428571" style="525" customWidth="1"/>
    <col min="15695" max="15695" width="11.1428571428571" style="525" customWidth="1"/>
    <col min="15696" max="15697" width="10.5714285714286" style="525"/>
    <col min="15698" max="15698" width="11.1428571428571" style="525" customWidth="1"/>
    <col min="15699" max="15928" width="10.5714285714286" style="525"/>
    <col min="15929" max="15936" width="0" style="525" hidden="1" customWidth="1"/>
    <col min="15937" max="15937" width="3.71428571428571" style="525" customWidth="1"/>
    <col min="15938" max="15938" width="3.85714285714286" style="525" customWidth="1"/>
    <col min="15939" max="15939" width="3.71428571428571" style="525" customWidth="1"/>
    <col min="15940" max="15940" width="12.7142857142857" style="525" customWidth="1"/>
    <col min="15941" max="15941" width="52.7142857142857" style="525" customWidth="1"/>
    <col min="15942" max="15945" width="0" style="525" hidden="1" customWidth="1"/>
    <col min="15946" max="15946" width="12.2857142857143" style="525" customWidth="1"/>
    <col min="15947" max="15947" width="6.42857142857143" style="525" customWidth="1"/>
    <col min="15948" max="15948" width="12.2857142857143" style="525" customWidth="1"/>
    <col min="15949" max="15949" width="0" style="525" hidden="1" customWidth="1"/>
    <col min="15950" max="15950" width="3.71428571428571" style="525" customWidth="1"/>
    <col min="15951" max="15951" width="11.1428571428571" style="525" customWidth="1"/>
    <col min="15952" max="15953" width="10.5714285714286" style="525"/>
    <col min="15954" max="15954" width="11.1428571428571" style="525" customWidth="1"/>
    <col min="15955" max="16184" width="10.5714285714286" style="525"/>
    <col min="16185" max="16192" width="0" style="525" hidden="1" customWidth="1"/>
    <col min="16193" max="16193" width="3.71428571428571" style="525" customWidth="1"/>
    <col min="16194" max="16194" width="3.85714285714286" style="525" customWidth="1"/>
    <col min="16195" max="16195" width="3.71428571428571" style="525" customWidth="1"/>
    <col min="16196" max="16196" width="12.7142857142857" style="525" customWidth="1"/>
    <col min="16197" max="16197" width="52.7142857142857" style="525" customWidth="1"/>
    <col min="16198" max="16201" width="0" style="525" hidden="1" customWidth="1"/>
    <col min="16202" max="16202" width="12.2857142857143" style="525" customWidth="1"/>
    <col min="16203" max="16203" width="6.42857142857143" style="525" customWidth="1"/>
    <col min="16204" max="16204" width="12.2857142857143" style="525" customWidth="1"/>
    <col min="16205" max="16205" width="0" style="525" hidden="1" customWidth="1"/>
    <col min="16206" max="16206" width="3.71428571428571" style="525" customWidth="1"/>
    <col min="16207" max="16207" width="11.1428571428571" style="525" customWidth="1"/>
    <col min="16208" max="16209" width="10.5714285714286" style="525"/>
    <col min="16210" max="16210" width="11.1428571428571" style="525" customWidth="1"/>
    <col min="16211" max="16384" width="10.5714285714286" style="525"/>
  </cols>
  <sheetData>
    <row r="1" spans="17:81" ht="14.25" hidden="1">
      <c r="Q1" s="585"/>
      <c r="R1" s="585"/>
      <c r="X1" s="770"/>
      <c r="Y1" s="770"/>
      <c r="AE1" s="770"/>
      <c r="AF1" s="770"/>
      <c r="AL1" s="770"/>
      <c r="AM1" s="770"/>
      <c r="AS1" s="770"/>
      <c r="AT1" s="770"/>
      <c r="AZ1" s="770"/>
      <c r="BA1" s="770"/>
      <c r="BG1" s="770"/>
      <c r="BH1" s="770"/>
      <c r="BN1" s="770"/>
      <c r="BO1" s="770"/>
      <c r="BU1" s="770"/>
      <c r="BV1" s="770"/>
      <c r="CB1" s="770"/>
      <c r="CC1" s="770"/>
    </row>
    <row r="2" spans="21:84" ht="14.25" hidden="1">
      <c r="U2" s="585"/>
      <c r="AB2" s="770"/>
      <c r="AI2" s="770"/>
      <c r="AP2" s="770"/>
      <c r="AW2" s="770"/>
      <c r="BD2" s="770"/>
      <c r="BK2" s="770"/>
      <c r="BR2" s="770"/>
      <c r="BY2" s="770"/>
      <c r="CF2" s="770"/>
    </row>
    <row r="3" ht="14.25" hidden="1"/>
    <row r="4" spans="10:84" ht="3" customHeight="1">
      <c r="J4" s="531"/>
      <c r="K4" s="531"/>
      <c r="L4" s="526"/>
      <c r="M4" s="526"/>
      <c r="N4" s="526"/>
      <c r="O4" s="534"/>
      <c r="P4" s="534"/>
      <c r="Q4" s="534"/>
      <c r="R4" s="534"/>
      <c r="S4" s="534"/>
      <c r="T4" s="534"/>
      <c r="U4" s="534"/>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000"/>
      <c r="CC4" s="1000"/>
      <c r="CD4" s="1000"/>
      <c r="CE4" s="1000"/>
      <c r="CF4" s="1000"/>
    </row>
    <row r="5" spans="10:84" ht="22.5" customHeight="1">
      <c r="J5" s="531"/>
      <c r="K5" s="531"/>
      <c r="L5" s="1186" t="s">
        <v>632</v>
      </c>
      <c r="M5" s="1186"/>
      <c r="N5" s="1186"/>
      <c r="O5" s="1186"/>
      <c r="P5" s="1186"/>
      <c r="Q5" s="1186"/>
      <c r="R5" s="1186"/>
      <c r="S5" s="1186"/>
      <c r="T5" s="118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row>
    <row r="6" spans="10:85" ht="3" customHeight="1">
      <c r="J6" s="531"/>
      <c r="K6" s="531"/>
      <c r="L6" s="526"/>
      <c r="M6" s="526"/>
      <c r="N6" s="526"/>
      <c r="O6" s="530"/>
      <c r="P6" s="530"/>
      <c r="Q6" s="530"/>
      <c r="R6" s="530"/>
      <c r="S6" s="530"/>
      <c r="T6" s="530"/>
      <c r="U6" s="530"/>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534"/>
    </row>
    <row r="7" spans="1:92" s="572" customFormat="1" ht="22.5">
      <c r="A7" s="592"/>
      <c r="B7" s="592"/>
      <c r="C7" s="592"/>
      <c r="D7" s="592"/>
      <c r="E7" s="592"/>
      <c r="F7" s="592"/>
      <c r="G7" s="592"/>
      <c r="H7" s="592"/>
      <c r="L7" s="501"/>
      <c r="M7" s="619" t="s">
        <v>503</v>
      </c>
      <c r="N7" s="668"/>
      <c r="O7" s="1192" t="str">
        <f>IF(NameOrPr_ch="",IF(NameOrPr="","",NameOrPr),NameOrPr_ch)</f>
        <v>Государственный комитет Республики Татарстан по тарифам</v>
      </c>
      <c r="P7" s="1192"/>
      <c r="Q7" s="1192"/>
      <c r="R7" s="1192"/>
      <c r="S7" s="1192"/>
      <c r="T7" s="1192"/>
      <c r="U7" s="584"/>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584"/>
      <c r="CH7" s="521"/>
      <c r="CI7" s="592"/>
      <c r="CJ7" s="592"/>
      <c r="CK7" s="592"/>
      <c r="CL7" s="592"/>
      <c r="CM7" s="592"/>
      <c r="CN7" s="592"/>
    </row>
    <row r="8" spans="1:92" s="572" customFormat="1" ht="18.75">
      <c r="A8" s="592"/>
      <c r="B8" s="592"/>
      <c r="C8" s="592"/>
      <c r="D8" s="592"/>
      <c r="E8" s="592"/>
      <c r="F8" s="592"/>
      <c r="G8" s="592"/>
      <c r="H8" s="592"/>
      <c r="L8" s="501"/>
      <c r="M8" s="619" t="s">
        <v>597</v>
      </c>
      <c r="N8" s="668"/>
      <c r="O8" s="1192" t="str">
        <f>IF(datePr_ch="",IF(datePr="","",datePr),datePr_ch)</f>
        <v>18.12.2018</v>
      </c>
      <c r="P8" s="1192"/>
      <c r="Q8" s="1192"/>
      <c r="R8" s="1192"/>
      <c r="S8" s="1192"/>
      <c r="T8" s="1192"/>
      <c r="U8" s="584"/>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584"/>
      <c r="CH8" s="521"/>
      <c r="CI8" s="592"/>
      <c r="CJ8" s="592"/>
      <c r="CK8" s="592"/>
      <c r="CL8" s="592"/>
      <c r="CM8" s="592"/>
      <c r="CN8" s="592"/>
    </row>
    <row r="9" spans="1:92" s="572" customFormat="1" ht="18.75">
      <c r="A9" s="592"/>
      <c r="B9" s="592"/>
      <c r="C9" s="592"/>
      <c r="D9" s="592"/>
      <c r="E9" s="592"/>
      <c r="F9" s="592"/>
      <c r="G9" s="592"/>
      <c r="H9" s="592"/>
      <c r="L9" s="554"/>
      <c r="M9" s="619" t="s">
        <v>596</v>
      </c>
      <c r="N9" s="668"/>
      <c r="O9" s="1192" t="str">
        <f>IF(numberPr_ch="",IF(numberPr="","",numberPr),numberPr_ch)</f>
        <v>5-96/тэ</v>
      </c>
      <c r="P9" s="1192"/>
      <c r="Q9" s="1192"/>
      <c r="R9" s="1192"/>
      <c r="S9" s="1192"/>
      <c r="T9" s="1192"/>
      <c r="U9" s="584"/>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584"/>
      <c r="CH9" s="521"/>
      <c r="CI9" s="592"/>
      <c r="CJ9" s="592"/>
      <c r="CK9" s="592"/>
      <c r="CL9" s="592"/>
      <c r="CM9" s="592"/>
      <c r="CN9" s="592"/>
    </row>
    <row r="10" spans="1:92" s="572" customFormat="1" ht="18.75">
      <c r="A10" s="592"/>
      <c r="B10" s="592"/>
      <c r="C10" s="592"/>
      <c r="D10" s="592"/>
      <c r="E10" s="592"/>
      <c r="F10" s="592"/>
      <c r="G10" s="592"/>
      <c r="H10" s="592"/>
      <c r="L10" s="554"/>
      <c r="M10" s="619" t="s">
        <v>502</v>
      </c>
      <c r="N10" s="668"/>
      <c r="O10" s="1192" t="str">
        <f>IF(IstPub_ch="",IF(IstPub="","",IstPub),IstPub_ch)</f>
        <v>Официальный сайт правовой информации Министерства юстиции РТ:  http//pravo.tatarstan.ru</v>
      </c>
      <c r="P10" s="1192"/>
      <c r="Q10" s="1192"/>
      <c r="R10" s="1192"/>
      <c r="S10" s="1192"/>
      <c r="T10" s="1192"/>
      <c r="U10" s="584"/>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584"/>
      <c r="CH10" s="521"/>
      <c r="CI10" s="592"/>
      <c r="CJ10" s="592"/>
      <c r="CK10" s="592"/>
      <c r="CL10" s="592"/>
      <c r="CM10" s="592"/>
      <c r="CN10" s="592"/>
    </row>
    <row r="11" spans="1:92" s="572" customFormat="1" ht="11.25" hidden="1">
      <c r="A11" s="592"/>
      <c r="B11" s="592"/>
      <c r="C11" s="592"/>
      <c r="D11" s="592"/>
      <c r="E11" s="592"/>
      <c r="F11" s="592"/>
      <c r="G11" s="592"/>
      <c r="H11" s="592"/>
      <c r="L11" s="1187"/>
      <c r="M11" s="1187"/>
      <c r="N11" s="568"/>
      <c r="O11" s="584"/>
      <c r="P11" s="584"/>
      <c r="Q11" s="584"/>
      <c r="R11" s="584"/>
      <c r="S11" s="584"/>
      <c r="T11" s="584"/>
      <c r="U11" s="590"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E11" s="769"/>
      <c r="BF11" s="769"/>
      <c r="BG11" s="769"/>
      <c r="BH11" s="769"/>
      <c r="BI11" s="769"/>
      <c r="BJ11" s="769"/>
      <c r="BK11" s="1013" t="s">
        <v>373</v>
      </c>
      <c r="BL11" s="769"/>
      <c r="BM11" s="769"/>
      <c r="BN11" s="769"/>
      <c r="BO11" s="769"/>
      <c r="BP11" s="769"/>
      <c r="BQ11" s="769"/>
      <c r="BR11" s="1013" t="s">
        <v>373</v>
      </c>
      <c r="BS11" s="769"/>
      <c r="BT11" s="769"/>
      <c r="BU11" s="769"/>
      <c r="BV11" s="769"/>
      <c r="BW11" s="769"/>
      <c r="BX11" s="769"/>
      <c r="BY11" s="1013" t="s">
        <v>373</v>
      </c>
      <c r="BZ11" s="769"/>
      <c r="CA11" s="769"/>
      <c r="CB11" s="769"/>
      <c r="CC11" s="769"/>
      <c r="CD11" s="769"/>
      <c r="CE11" s="769"/>
      <c r="CF11" s="1013" t="s">
        <v>373</v>
      </c>
      <c r="CI11" s="592"/>
      <c r="CJ11" s="592"/>
      <c r="CK11" s="592"/>
      <c r="CL11" s="592"/>
      <c r="CM11" s="592"/>
      <c r="CN11" s="592"/>
    </row>
    <row r="12" spans="10:84" ht="14.25">
      <c r="J12" s="531"/>
      <c r="K12" s="531"/>
      <c r="L12" s="526"/>
      <c r="M12" s="526"/>
      <c r="N12" s="504"/>
      <c r="O12" s="1193"/>
      <c r="P12" s="1193"/>
      <c r="Q12" s="1193"/>
      <c r="R12" s="1193"/>
      <c r="S12" s="1193"/>
      <c r="T12" s="1193"/>
      <c r="U12" s="1193"/>
      <c r="V12" s="1193" t="s">
        <v>3341</v>
      </c>
      <c r="W12" s="1193"/>
      <c r="X12" s="1193"/>
      <c r="Y12" s="1193"/>
      <c r="Z12" s="1193"/>
      <c r="AA12" s="1193"/>
      <c r="AB12" s="1193"/>
      <c r="AC12" s="1193" t="s">
        <v>3341</v>
      </c>
      <c r="AD12" s="1193"/>
      <c r="AE12" s="1193"/>
      <c r="AF12" s="1193"/>
      <c r="AG12" s="1193"/>
      <c r="AH12" s="1193"/>
      <c r="AI12" s="1193"/>
      <c r="AJ12" s="1193" t="s">
        <v>3341</v>
      </c>
      <c r="AK12" s="1193"/>
      <c r="AL12" s="1193"/>
      <c r="AM12" s="1193"/>
      <c r="AN12" s="1193"/>
      <c r="AO12" s="1193"/>
      <c r="AP12" s="1193"/>
      <c r="AQ12" s="1193" t="s">
        <v>3341</v>
      </c>
      <c r="AR12" s="1193"/>
      <c r="AS12" s="1193"/>
      <c r="AT12" s="1193"/>
      <c r="AU12" s="1193"/>
      <c r="AV12" s="1193"/>
      <c r="AW12" s="1193"/>
      <c r="AX12" s="1193" t="s">
        <v>3341</v>
      </c>
      <c r="AY12" s="1193"/>
      <c r="AZ12" s="1193"/>
      <c r="BA12" s="1193"/>
      <c r="BB12" s="1193"/>
      <c r="BC12" s="1193"/>
      <c r="BD12" s="1193"/>
      <c r="BE12" s="1193" t="s">
        <v>3341</v>
      </c>
      <c r="BF12" s="1193"/>
      <c r="BG12" s="1193"/>
      <c r="BH12" s="1193"/>
      <c r="BI12" s="1193"/>
      <c r="BJ12" s="1193"/>
      <c r="BK12" s="1193"/>
      <c r="BL12" s="1193" t="s">
        <v>3341</v>
      </c>
      <c r="BM12" s="1193"/>
      <c r="BN12" s="1193"/>
      <c r="BO12" s="1193"/>
      <c r="BP12" s="1193"/>
      <c r="BQ12" s="1193"/>
      <c r="BR12" s="1193"/>
      <c r="BS12" s="1193" t="s">
        <v>3341</v>
      </c>
      <c r="BT12" s="1193"/>
      <c r="BU12" s="1193"/>
      <c r="BV12" s="1193"/>
      <c r="BW12" s="1193"/>
      <c r="BX12" s="1193"/>
      <c r="BY12" s="1193"/>
      <c r="BZ12" s="1193" t="s">
        <v>3341</v>
      </c>
      <c r="CA12" s="1193"/>
      <c r="CB12" s="1193"/>
      <c r="CC12" s="1193"/>
      <c r="CD12" s="1193"/>
      <c r="CE12" s="1193"/>
      <c r="CF12" s="1193"/>
    </row>
    <row r="13" spans="10:86" ht="14.25">
      <c r="J13" s="531"/>
      <c r="K13" s="531"/>
      <c r="L13" s="1149" t="s">
        <v>454</v>
      </c>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c r="AP13" s="1149"/>
      <c r="AQ13" s="1149"/>
      <c r="AR13" s="1149"/>
      <c r="AS13" s="1149"/>
      <c r="AT13" s="1149"/>
      <c r="AU13" s="1149"/>
      <c r="AV13" s="1149"/>
      <c r="AW13" s="1149"/>
      <c r="AX13" s="1149"/>
      <c r="AY13" s="1149"/>
      <c r="AZ13" s="1149"/>
      <c r="BA13" s="1149"/>
      <c r="BB13" s="1149"/>
      <c r="BC13" s="1149"/>
      <c r="BD13" s="1149"/>
      <c r="BE13" s="1149"/>
      <c r="BF13" s="1149"/>
      <c r="BG13" s="1149"/>
      <c r="BH13" s="1149"/>
      <c r="BI13" s="1149"/>
      <c r="BJ13" s="1149"/>
      <c r="BK13" s="1149"/>
      <c r="BL13" s="1149"/>
      <c r="BM13" s="1149"/>
      <c r="BN13" s="1149"/>
      <c r="BO13" s="1149"/>
      <c r="BP13" s="1149"/>
      <c r="BQ13" s="1149"/>
      <c r="BR13" s="1149"/>
      <c r="BS13" s="1149"/>
      <c r="BT13" s="1149"/>
      <c r="BU13" s="1149"/>
      <c r="BV13" s="1149"/>
      <c r="BW13" s="1149"/>
      <c r="BX13" s="1149"/>
      <c r="BY13" s="1149"/>
      <c r="BZ13" s="1149"/>
      <c r="CA13" s="1149"/>
      <c r="CB13" s="1149"/>
      <c r="CC13" s="1149"/>
      <c r="CD13" s="1149"/>
      <c r="CE13" s="1149"/>
      <c r="CF13" s="1149"/>
      <c r="CG13" s="1149"/>
      <c r="CH13" s="1149" t="s">
        <v>455</v>
      </c>
    </row>
    <row r="14" spans="10:86" ht="14.25" customHeight="1">
      <c r="J14" s="531"/>
      <c r="K14" s="531"/>
      <c r="L14" s="1199" t="s">
        <v>92</v>
      </c>
      <c r="M14" s="1199" t="s">
        <v>640</v>
      </c>
      <c r="N14" s="663"/>
      <c r="O14" s="1200" t="s">
        <v>642</v>
      </c>
      <c r="P14" s="1201"/>
      <c r="Q14" s="1201"/>
      <c r="R14" s="1201"/>
      <c r="S14" s="1201"/>
      <c r="T14" s="1202"/>
      <c r="U14" s="1183" t="s">
        <v>341</v>
      </c>
      <c r="V14" s="1200" t="s">
        <v>642</v>
      </c>
      <c r="W14" s="1201"/>
      <c r="X14" s="1201"/>
      <c r="Y14" s="1201"/>
      <c r="Z14" s="1201"/>
      <c r="AA14" s="1202"/>
      <c r="AB14" s="1183" t="s">
        <v>341</v>
      </c>
      <c r="AC14" s="1200" t="s">
        <v>642</v>
      </c>
      <c r="AD14" s="1201"/>
      <c r="AE14" s="1201"/>
      <c r="AF14" s="1201"/>
      <c r="AG14" s="1201"/>
      <c r="AH14" s="1202"/>
      <c r="AI14" s="1183" t="s">
        <v>341</v>
      </c>
      <c r="AJ14" s="1200" t="s">
        <v>642</v>
      </c>
      <c r="AK14" s="1201"/>
      <c r="AL14" s="1201"/>
      <c r="AM14" s="1201"/>
      <c r="AN14" s="1201"/>
      <c r="AO14" s="1202"/>
      <c r="AP14" s="1183" t="s">
        <v>341</v>
      </c>
      <c r="AQ14" s="1200" t="s">
        <v>642</v>
      </c>
      <c r="AR14" s="1201"/>
      <c r="AS14" s="1201"/>
      <c r="AT14" s="1201"/>
      <c r="AU14" s="1201"/>
      <c r="AV14" s="1202"/>
      <c r="AW14" s="1183" t="s">
        <v>341</v>
      </c>
      <c r="AX14" s="1200" t="s">
        <v>642</v>
      </c>
      <c r="AY14" s="1201"/>
      <c r="AZ14" s="1201"/>
      <c r="BA14" s="1201"/>
      <c r="BB14" s="1201"/>
      <c r="BC14" s="1202"/>
      <c r="BD14" s="1183" t="s">
        <v>341</v>
      </c>
      <c r="BE14" s="1200" t="s">
        <v>642</v>
      </c>
      <c r="BF14" s="1201"/>
      <c r="BG14" s="1201"/>
      <c r="BH14" s="1201"/>
      <c r="BI14" s="1201"/>
      <c r="BJ14" s="1202"/>
      <c r="BK14" s="1183" t="s">
        <v>341</v>
      </c>
      <c r="BL14" s="1200" t="s">
        <v>642</v>
      </c>
      <c r="BM14" s="1201"/>
      <c r="BN14" s="1201"/>
      <c r="BO14" s="1201"/>
      <c r="BP14" s="1201"/>
      <c r="BQ14" s="1202"/>
      <c r="BR14" s="1183" t="s">
        <v>341</v>
      </c>
      <c r="BS14" s="1200" t="s">
        <v>642</v>
      </c>
      <c r="BT14" s="1201"/>
      <c r="BU14" s="1201"/>
      <c r="BV14" s="1201"/>
      <c r="BW14" s="1201"/>
      <c r="BX14" s="1202"/>
      <c r="BY14" s="1183" t="s">
        <v>341</v>
      </c>
      <c r="BZ14" s="1200" t="s">
        <v>642</v>
      </c>
      <c r="CA14" s="1201"/>
      <c r="CB14" s="1201"/>
      <c r="CC14" s="1201"/>
      <c r="CD14" s="1201"/>
      <c r="CE14" s="1202"/>
      <c r="CF14" s="1183" t="s">
        <v>341</v>
      </c>
      <c r="CG14" s="1196" t="s">
        <v>275</v>
      </c>
      <c r="CH14" s="1149"/>
    </row>
    <row r="15" spans="10:86" ht="14.25" customHeight="1">
      <c r="J15" s="531"/>
      <c r="K15" s="531"/>
      <c r="L15" s="1199"/>
      <c r="M15" s="1199"/>
      <c r="N15" s="664"/>
      <c r="O15" s="1205" t="s">
        <v>606</v>
      </c>
      <c r="P15" s="1203" t="s">
        <v>271</v>
      </c>
      <c r="Q15" s="1204"/>
      <c r="R15" s="1180" t="s">
        <v>655</v>
      </c>
      <c r="S15" s="1181"/>
      <c r="T15" s="1182"/>
      <c r="U15" s="1184"/>
      <c r="V15" s="1205" t="s">
        <v>606</v>
      </c>
      <c r="W15" s="1203" t="s">
        <v>271</v>
      </c>
      <c r="X15" s="1204"/>
      <c r="Y15" s="1180" t="s">
        <v>655</v>
      </c>
      <c r="Z15" s="1181"/>
      <c r="AA15" s="1182"/>
      <c r="AB15" s="1184"/>
      <c r="AC15" s="1205" t="s">
        <v>606</v>
      </c>
      <c r="AD15" s="1203" t="s">
        <v>271</v>
      </c>
      <c r="AE15" s="1204"/>
      <c r="AF15" s="1180" t="s">
        <v>655</v>
      </c>
      <c r="AG15" s="1181"/>
      <c r="AH15" s="1182"/>
      <c r="AI15" s="1184"/>
      <c r="AJ15" s="1205" t="s">
        <v>606</v>
      </c>
      <c r="AK15" s="1203" t="s">
        <v>271</v>
      </c>
      <c r="AL15" s="1204"/>
      <c r="AM15" s="1180" t="s">
        <v>655</v>
      </c>
      <c r="AN15" s="1181"/>
      <c r="AO15" s="1182"/>
      <c r="AP15" s="1184"/>
      <c r="AQ15" s="1205" t="s">
        <v>606</v>
      </c>
      <c r="AR15" s="1203" t="s">
        <v>271</v>
      </c>
      <c r="AS15" s="1204"/>
      <c r="AT15" s="1180" t="s">
        <v>655</v>
      </c>
      <c r="AU15" s="1181"/>
      <c r="AV15" s="1182"/>
      <c r="AW15" s="1184"/>
      <c r="AX15" s="1205" t="s">
        <v>606</v>
      </c>
      <c r="AY15" s="1203" t="s">
        <v>271</v>
      </c>
      <c r="AZ15" s="1204"/>
      <c r="BA15" s="1180" t="s">
        <v>655</v>
      </c>
      <c r="BB15" s="1181"/>
      <c r="BC15" s="1182"/>
      <c r="BD15" s="1184"/>
      <c r="BE15" s="1205" t="s">
        <v>606</v>
      </c>
      <c r="BF15" s="1203" t="s">
        <v>271</v>
      </c>
      <c r="BG15" s="1204"/>
      <c r="BH15" s="1180" t="s">
        <v>655</v>
      </c>
      <c r="BI15" s="1181"/>
      <c r="BJ15" s="1182"/>
      <c r="BK15" s="1184"/>
      <c r="BL15" s="1205" t="s">
        <v>606</v>
      </c>
      <c r="BM15" s="1203" t="s">
        <v>271</v>
      </c>
      <c r="BN15" s="1204"/>
      <c r="BO15" s="1180" t="s">
        <v>655</v>
      </c>
      <c r="BP15" s="1181"/>
      <c r="BQ15" s="1182"/>
      <c r="BR15" s="1184"/>
      <c r="BS15" s="1205" t="s">
        <v>606</v>
      </c>
      <c r="BT15" s="1203" t="s">
        <v>271</v>
      </c>
      <c r="BU15" s="1204"/>
      <c r="BV15" s="1180" t="s">
        <v>655</v>
      </c>
      <c r="BW15" s="1181"/>
      <c r="BX15" s="1182"/>
      <c r="BY15" s="1184"/>
      <c r="BZ15" s="1205" t="s">
        <v>606</v>
      </c>
      <c r="CA15" s="1203" t="s">
        <v>271</v>
      </c>
      <c r="CB15" s="1204"/>
      <c r="CC15" s="1180" t="s">
        <v>655</v>
      </c>
      <c r="CD15" s="1181"/>
      <c r="CE15" s="1182"/>
      <c r="CF15" s="1184"/>
      <c r="CG15" s="1197"/>
      <c r="CH15" s="1149"/>
    </row>
    <row r="16" spans="10:86" ht="33.75" customHeight="1">
      <c r="J16" s="531"/>
      <c r="K16" s="531"/>
      <c r="L16" s="1199"/>
      <c r="M16" s="1199"/>
      <c r="N16" s="665"/>
      <c r="O16" s="1206"/>
      <c r="P16" s="537" t="s">
        <v>607</v>
      </c>
      <c r="Q16" s="537" t="s">
        <v>6</v>
      </c>
      <c r="R16" s="538" t="s">
        <v>274</v>
      </c>
      <c r="S16" s="1194" t="s">
        <v>273</v>
      </c>
      <c r="T16" s="1195"/>
      <c r="U16" s="1185"/>
      <c r="V16" s="1206"/>
      <c r="W16" s="758" t="s">
        <v>607</v>
      </c>
      <c r="X16" s="758" t="s">
        <v>6</v>
      </c>
      <c r="Y16" s="1111" t="s">
        <v>274</v>
      </c>
      <c r="Z16" s="1194" t="s">
        <v>273</v>
      </c>
      <c r="AA16" s="1195"/>
      <c r="AB16" s="1185"/>
      <c r="AC16" s="1206"/>
      <c r="AD16" s="758" t="s">
        <v>607</v>
      </c>
      <c r="AE16" s="758" t="s">
        <v>6</v>
      </c>
      <c r="AF16" s="1111" t="s">
        <v>274</v>
      </c>
      <c r="AG16" s="1194" t="s">
        <v>273</v>
      </c>
      <c r="AH16" s="1195"/>
      <c r="AI16" s="1185"/>
      <c r="AJ16" s="1206"/>
      <c r="AK16" s="758" t="s">
        <v>607</v>
      </c>
      <c r="AL16" s="758" t="s">
        <v>6</v>
      </c>
      <c r="AM16" s="1111" t="s">
        <v>274</v>
      </c>
      <c r="AN16" s="1194" t="s">
        <v>273</v>
      </c>
      <c r="AO16" s="1195"/>
      <c r="AP16" s="1185"/>
      <c r="AQ16" s="1206"/>
      <c r="AR16" s="758" t="s">
        <v>607</v>
      </c>
      <c r="AS16" s="758" t="s">
        <v>6</v>
      </c>
      <c r="AT16" s="1111" t="s">
        <v>274</v>
      </c>
      <c r="AU16" s="1194" t="s">
        <v>273</v>
      </c>
      <c r="AV16" s="1195"/>
      <c r="AW16" s="1185"/>
      <c r="AX16" s="1206"/>
      <c r="AY16" s="758" t="s">
        <v>607</v>
      </c>
      <c r="AZ16" s="758" t="s">
        <v>6</v>
      </c>
      <c r="BA16" s="1111" t="s">
        <v>274</v>
      </c>
      <c r="BB16" s="1194" t="s">
        <v>273</v>
      </c>
      <c r="BC16" s="1195"/>
      <c r="BD16" s="1185"/>
      <c r="BE16" s="1206"/>
      <c r="BF16" s="758" t="s">
        <v>607</v>
      </c>
      <c r="BG16" s="758" t="s">
        <v>6</v>
      </c>
      <c r="BH16" s="1111" t="s">
        <v>274</v>
      </c>
      <c r="BI16" s="1194" t="s">
        <v>273</v>
      </c>
      <c r="BJ16" s="1195"/>
      <c r="BK16" s="1185"/>
      <c r="BL16" s="1206"/>
      <c r="BM16" s="758" t="s">
        <v>607</v>
      </c>
      <c r="BN16" s="758" t="s">
        <v>6</v>
      </c>
      <c r="BO16" s="1111" t="s">
        <v>274</v>
      </c>
      <c r="BP16" s="1194" t="s">
        <v>273</v>
      </c>
      <c r="BQ16" s="1195"/>
      <c r="BR16" s="1185"/>
      <c r="BS16" s="1206"/>
      <c r="BT16" s="758" t="s">
        <v>607</v>
      </c>
      <c r="BU16" s="758" t="s">
        <v>6</v>
      </c>
      <c r="BV16" s="1111" t="s">
        <v>274</v>
      </c>
      <c r="BW16" s="1194" t="s">
        <v>273</v>
      </c>
      <c r="BX16" s="1195"/>
      <c r="BY16" s="1185"/>
      <c r="BZ16" s="1206"/>
      <c r="CA16" s="758" t="s">
        <v>607</v>
      </c>
      <c r="CB16" s="758" t="s">
        <v>6</v>
      </c>
      <c r="CC16" s="1111" t="s">
        <v>274</v>
      </c>
      <c r="CD16" s="1194" t="s">
        <v>273</v>
      </c>
      <c r="CE16" s="1195"/>
      <c r="CF16" s="1185"/>
      <c r="CG16" s="1198"/>
      <c r="CH16" s="1149"/>
    </row>
    <row r="17" spans="10:86" ht="14.25">
      <c r="J17" s="531"/>
      <c r="K17" s="571">
        <v>1</v>
      </c>
      <c r="L17" s="649" t="s">
        <v>93</v>
      </c>
      <c r="M17" s="649" t="s">
        <v>49</v>
      </c>
      <c r="N17" s="651" t="str">
        <f ca="1">OFFSET(N17,0,-1)</f>
        <v>2</v>
      </c>
      <c r="O17" s="650">
        <f ca="1">OFFSET(O17,0,-1)+1</f>
        <v>3</v>
      </c>
      <c r="P17" s="650">
        <f ca="1">OFFSET(P17,0,-1)+1</f>
        <v>4</v>
      </c>
      <c r="Q17" s="650">
        <f ca="1">OFFSET(Q17,0,-1)+1</f>
        <v>5</v>
      </c>
      <c r="R17" s="650">
        <f ca="1">OFFSET(R17,0,-1)+1</f>
        <v>6</v>
      </c>
      <c r="S17" s="1188">
        <f ca="1">OFFSET(S17,0,-1)+1</f>
        <v>7</v>
      </c>
      <c r="T17" s="1188"/>
      <c r="U17" s="650">
        <f ca="1">OFFSET(U17,0,-2)+1</f>
        <v>8</v>
      </c>
      <c r="V17" s="1109">
        <f ca="1">OFFSET(V17,0,-1)+1</f>
        <v>9</v>
      </c>
      <c r="W17" s="1109">
        <f ca="1">OFFSET(W17,0,-1)+1</f>
        <v>10</v>
      </c>
      <c r="X17" s="1109">
        <f ca="1">OFFSET(X17,0,-1)+1</f>
        <v>11</v>
      </c>
      <c r="Y17" s="1109">
        <f ca="1">OFFSET(Y17,0,-1)+1</f>
        <v>12</v>
      </c>
      <c r="Z17" s="1188">
        <f ca="1">OFFSET(Z17,0,-1)+1</f>
        <v>13</v>
      </c>
      <c r="AA17" s="1188"/>
      <c r="AB17" s="1109">
        <f ca="1">OFFSET(AB17,0,-2)+1</f>
        <v>14</v>
      </c>
      <c r="AC17" s="1109">
        <f ca="1">OFFSET(AC17,0,-1)+1</f>
        <v>15</v>
      </c>
      <c r="AD17" s="1109">
        <f ca="1">OFFSET(AD17,0,-1)+1</f>
        <v>16</v>
      </c>
      <c r="AE17" s="1109">
        <f ca="1">OFFSET(AE17,0,-1)+1</f>
        <v>17</v>
      </c>
      <c r="AF17" s="1109">
        <f ca="1">OFFSET(AF17,0,-1)+1</f>
        <v>18</v>
      </c>
      <c r="AG17" s="1188">
        <f ca="1">OFFSET(AG17,0,-1)+1</f>
        <v>19</v>
      </c>
      <c r="AH17" s="1188"/>
      <c r="AI17" s="1109">
        <f ca="1">OFFSET(AI17,0,-2)+1</f>
        <v>20</v>
      </c>
      <c r="AJ17" s="1109">
        <f ca="1">OFFSET(AJ17,0,-1)+1</f>
        <v>21</v>
      </c>
      <c r="AK17" s="1109">
        <f ca="1">OFFSET(AK17,0,-1)+1</f>
        <v>22</v>
      </c>
      <c r="AL17" s="1109">
        <f ca="1">OFFSET(AL17,0,-1)+1</f>
        <v>23</v>
      </c>
      <c r="AM17" s="1109">
        <f ca="1">OFFSET(AM17,0,-1)+1</f>
        <v>24</v>
      </c>
      <c r="AN17" s="1188">
        <f ca="1">OFFSET(AN17,0,-1)+1</f>
        <v>25</v>
      </c>
      <c r="AO17" s="1188"/>
      <c r="AP17" s="1109">
        <f ca="1">OFFSET(AP17,0,-2)+1</f>
        <v>26</v>
      </c>
      <c r="AQ17" s="1109">
        <f ca="1">OFFSET(AQ17,0,-1)+1</f>
        <v>27</v>
      </c>
      <c r="AR17" s="1109">
        <f ca="1">OFFSET(AR17,0,-1)+1</f>
        <v>28</v>
      </c>
      <c r="AS17" s="1109">
        <f ca="1">OFFSET(AS17,0,-1)+1</f>
        <v>29</v>
      </c>
      <c r="AT17" s="1109">
        <f ca="1">OFFSET(AT17,0,-1)+1</f>
        <v>30</v>
      </c>
      <c r="AU17" s="1188">
        <f ca="1">OFFSET(AU17,0,-1)+1</f>
        <v>31</v>
      </c>
      <c r="AV17" s="1188"/>
      <c r="AW17" s="1109">
        <f ca="1">OFFSET(AW17,0,-2)+1</f>
        <v>32</v>
      </c>
      <c r="AX17" s="1109">
        <f ca="1">OFFSET(AX17,0,-1)+1</f>
        <v>33</v>
      </c>
      <c r="AY17" s="1109">
        <f ca="1">OFFSET(AY17,0,-1)+1</f>
        <v>34</v>
      </c>
      <c r="AZ17" s="1109">
        <f ca="1">OFFSET(AZ17,0,-1)+1</f>
        <v>35</v>
      </c>
      <c r="BA17" s="1109">
        <f ca="1">OFFSET(BA17,0,-1)+1</f>
        <v>36</v>
      </c>
      <c r="BB17" s="1188">
        <f ca="1">OFFSET(BB17,0,-1)+1</f>
        <v>37</v>
      </c>
      <c r="BC17" s="1188"/>
      <c r="BD17" s="1109">
        <f ca="1">OFFSET(BD17,0,-2)+1</f>
        <v>38</v>
      </c>
      <c r="BE17" s="1109">
        <f ca="1">OFFSET(BE17,0,-1)+1</f>
        <v>39</v>
      </c>
      <c r="BF17" s="1109">
        <f ca="1">OFFSET(BF17,0,-1)+1</f>
        <v>40</v>
      </c>
      <c r="BG17" s="1109">
        <f ca="1">OFFSET(BG17,0,-1)+1</f>
        <v>41</v>
      </c>
      <c r="BH17" s="1109">
        <f ca="1">OFFSET(BH17,0,-1)+1</f>
        <v>42</v>
      </c>
      <c r="BI17" s="1188">
        <f ca="1">OFFSET(BI17,0,-1)+1</f>
        <v>43</v>
      </c>
      <c r="BJ17" s="1188"/>
      <c r="BK17" s="1109">
        <f ca="1">OFFSET(BK17,0,-2)+1</f>
        <v>44</v>
      </c>
      <c r="BL17" s="1109">
        <f ca="1">OFFSET(BL17,0,-1)+1</f>
        <v>45</v>
      </c>
      <c r="BM17" s="1109">
        <f ca="1">OFFSET(BM17,0,-1)+1</f>
        <v>46</v>
      </c>
      <c r="BN17" s="1109">
        <f ca="1">OFFSET(BN17,0,-1)+1</f>
        <v>47</v>
      </c>
      <c r="BO17" s="1109">
        <f ca="1">OFFSET(BO17,0,-1)+1</f>
        <v>48</v>
      </c>
      <c r="BP17" s="1188">
        <f ca="1">OFFSET(BP17,0,-1)+1</f>
        <v>49</v>
      </c>
      <c r="BQ17" s="1188"/>
      <c r="BR17" s="1109">
        <f ca="1">OFFSET(BR17,0,-2)+1</f>
        <v>50</v>
      </c>
      <c r="BS17" s="1109">
        <f ca="1">OFFSET(BS17,0,-1)+1</f>
        <v>51</v>
      </c>
      <c r="BT17" s="1109">
        <f ca="1">OFFSET(BT17,0,-1)+1</f>
        <v>52</v>
      </c>
      <c r="BU17" s="1109">
        <f ca="1">OFFSET(BU17,0,-1)+1</f>
        <v>53</v>
      </c>
      <c r="BV17" s="1109">
        <f ca="1">OFFSET(BV17,0,-1)+1</f>
        <v>54</v>
      </c>
      <c r="BW17" s="1188">
        <f ca="1">OFFSET(BW17,0,-1)+1</f>
        <v>55</v>
      </c>
      <c r="BX17" s="1188"/>
      <c r="BY17" s="1109">
        <f ca="1">OFFSET(BY17,0,-2)+1</f>
        <v>56</v>
      </c>
      <c r="BZ17" s="1109">
        <f ca="1">OFFSET(BZ17,0,-1)+1</f>
        <v>57</v>
      </c>
      <c r="CA17" s="1109">
        <f ca="1">OFFSET(CA17,0,-1)+1</f>
        <v>58</v>
      </c>
      <c r="CB17" s="1109">
        <f ca="1">OFFSET(CB17,0,-1)+1</f>
        <v>59</v>
      </c>
      <c r="CC17" s="1109">
        <f ca="1">OFFSET(CC17,0,-1)+1</f>
        <v>60</v>
      </c>
      <c r="CD17" s="1188">
        <f ca="1">OFFSET(CD17,0,-1)+1</f>
        <v>61</v>
      </c>
      <c r="CE17" s="1188"/>
      <c r="CF17" s="1109">
        <f ca="1">OFFSET(CF17,0,-2)+1</f>
        <v>62</v>
      </c>
      <c r="CG17" s="651">
        <f ca="1">OFFSET(CG17,0,-1)</f>
        <v>62</v>
      </c>
      <c r="CH17" s="650">
        <f ca="1">OFFSET(CH17,0,-1)+1</f>
        <v>63</v>
      </c>
    </row>
    <row r="18" spans="1:92" ht="22.5">
      <c r="A18" s="1172">
        <v>1</v>
      </c>
      <c r="B18" s="867"/>
      <c r="C18" s="867"/>
      <c r="D18" s="867"/>
      <c r="E18" s="868"/>
      <c r="F18" s="869"/>
      <c r="G18" s="869"/>
      <c r="H18" s="869"/>
      <c r="I18" s="870"/>
      <c r="J18" s="865"/>
      <c r="K18" s="872"/>
      <c r="L18" s="595">
        <f>mergeValue(A18)</f>
        <v>1</v>
      </c>
      <c r="M18" s="643" t="s">
        <v>20</v>
      </c>
      <c r="N18" s="648"/>
      <c r="O18" s="1173" t="str">
        <f>IF('Перечень тарифов'!J21="","",""&amp;'Перечень тарифов'!J21&amp;"")</f>
        <v>Тариф на тепловую энергию, поставляемую теплосетевым организациям, приобретающим тепловую энергию с целью компенсации потерь тепловой энергии</v>
      </c>
      <c r="P18" s="1173"/>
      <c r="Q18" s="1173"/>
      <c r="R18" s="1173"/>
      <c r="S18" s="1173"/>
      <c r="T18" s="1173"/>
      <c r="U18" s="1173"/>
      <c r="V18" s="1173"/>
      <c r="W18" s="1173"/>
      <c r="X18" s="1173"/>
      <c r="Y18" s="1173"/>
      <c r="Z18" s="1173"/>
      <c r="AA18" s="1173"/>
      <c r="AB18" s="1173"/>
      <c r="AC18" s="1173"/>
      <c r="AD18" s="1173"/>
      <c r="AE18" s="1173"/>
      <c r="AF18" s="1173"/>
      <c r="AG18" s="1173"/>
      <c r="AH18" s="1173"/>
      <c r="AI18" s="1173"/>
      <c r="AJ18" s="1173"/>
      <c r="AK18" s="1173"/>
      <c r="AL18" s="1173"/>
      <c r="AM18" s="1173"/>
      <c r="AN18" s="1173"/>
      <c r="AO18" s="1173"/>
      <c r="AP18" s="1173"/>
      <c r="AQ18" s="1173"/>
      <c r="AR18" s="1173"/>
      <c r="AS18" s="1173"/>
      <c r="AT18" s="1173"/>
      <c r="AU18" s="1173"/>
      <c r="AV18" s="1173"/>
      <c r="AW18" s="1173"/>
      <c r="AX18" s="1173"/>
      <c r="AY18" s="1173"/>
      <c r="AZ18" s="1173"/>
      <c r="BA18" s="1173"/>
      <c r="BB18" s="1173"/>
      <c r="BC18" s="1173"/>
      <c r="BD18" s="1173"/>
      <c r="BE18" s="1173"/>
      <c r="BF18" s="1173"/>
      <c r="BG18" s="1173"/>
      <c r="BH18" s="1173"/>
      <c r="BI18" s="1173"/>
      <c r="BJ18" s="1173"/>
      <c r="BK18" s="1173"/>
      <c r="BL18" s="1173"/>
      <c r="BM18" s="1173"/>
      <c r="BN18" s="1173"/>
      <c r="BO18" s="1173"/>
      <c r="BP18" s="1173"/>
      <c r="BQ18" s="1173"/>
      <c r="BR18" s="1173"/>
      <c r="BS18" s="1173"/>
      <c r="BT18" s="1173"/>
      <c r="BU18" s="1173"/>
      <c r="BV18" s="1173"/>
      <c r="BW18" s="1173"/>
      <c r="BX18" s="1173"/>
      <c r="BY18" s="1173"/>
      <c r="BZ18" s="1173"/>
      <c r="CA18" s="1173"/>
      <c r="CB18" s="1173"/>
      <c r="CC18" s="1173"/>
      <c r="CD18" s="1173"/>
      <c r="CE18" s="1173"/>
      <c r="CF18" s="1173"/>
      <c r="CG18" s="1173"/>
      <c r="CH18" s="632" t="s">
        <v>477</v>
      </c>
      <c r="CJ18" s="591"/>
      <c r="CK18" s="591" t="str">
        <f t="shared" si="0" ref="CK18:CK28">IF(M18="","",M18)</f>
        <v>Наименование тарифа</v>
      </c>
      <c r="CL18" s="591"/>
      <c r="CM18" s="591"/>
      <c r="CN18" s="591"/>
    </row>
    <row r="19" spans="1:92" ht="14.25" hidden="1">
      <c r="A19" s="1172"/>
      <c r="B19" s="1172">
        <v>1</v>
      </c>
      <c r="C19" s="867"/>
      <c r="D19" s="867"/>
      <c r="E19" s="869"/>
      <c r="F19" s="869"/>
      <c r="G19" s="869"/>
      <c r="H19" s="869"/>
      <c r="I19" s="864"/>
      <c r="J19" s="863"/>
      <c r="K19" s="866"/>
      <c r="L19" s="595" t="str">
        <f>mergeValue(A19)&amp;"."&amp;mergeValue(B19)</f>
        <v>1.1</v>
      </c>
      <c r="M19" s="548"/>
      <c r="N19" s="648"/>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3"/>
      <c r="AK19" s="1173"/>
      <c r="AL19" s="1173"/>
      <c r="AM19" s="1173"/>
      <c r="AN19" s="1173"/>
      <c r="AO19" s="1173"/>
      <c r="AP19" s="1173"/>
      <c r="AQ19" s="1173"/>
      <c r="AR19" s="1173"/>
      <c r="AS19" s="1173"/>
      <c r="AT19" s="1173"/>
      <c r="AU19" s="1173"/>
      <c r="AV19" s="1173"/>
      <c r="AW19" s="1173"/>
      <c r="AX19" s="1173"/>
      <c r="AY19" s="1173"/>
      <c r="AZ19" s="1173"/>
      <c r="BA19" s="1173"/>
      <c r="BB19" s="1173"/>
      <c r="BC19" s="1173"/>
      <c r="BD19" s="1173"/>
      <c r="BE19" s="1173"/>
      <c r="BF19" s="1173"/>
      <c r="BG19" s="1173"/>
      <c r="BH19" s="1173"/>
      <c r="BI19" s="1173"/>
      <c r="BJ19" s="1173"/>
      <c r="BK19" s="1173"/>
      <c r="BL19" s="1173"/>
      <c r="BM19" s="1173"/>
      <c r="BN19" s="1173"/>
      <c r="BO19" s="1173"/>
      <c r="BP19" s="1173"/>
      <c r="BQ19" s="1173"/>
      <c r="BR19" s="1173"/>
      <c r="BS19" s="1173"/>
      <c r="BT19" s="1173"/>
      <c r="BU19" s="1173"/>
      <c r="BV19" s="1173"/>
      <c r="BW19" s="1173"/>
      <c r="BX19" s="1173"/>
      <c r="BY19" s="1173"/>
      <c r="BZ19" s="1173"/>
      <c r="CA19" s="1173"/>
      <c r="CB19" s="1173"/>
      <c r="CC19" s="1173"/>
      <c r="CD19" s="1173"/>
      <c r="CE19" s="1173"/>
      <c r="CF19" s="1173"/>
      <c r="CG19" s="1173"/>
      <c r="CH19" s="632"/>
      <c r="CJ19" s="591"/>
      <c r="CK19" s="591" t="str">
        <f t="shared" si="0"/>
        <v/>
      </c>
      <c r="CL19" s="591"/>
      <c r="CM19" s="591"/>
      <c r="CN19" s="591"/>
    </row>
    <row r="20" spans="1:92" ht="14.25" hidden="1">
      <c r="A20" s="1172"/>
      <c r="B20" s="1172"/>
      <c r="C20" s="1172">
        <v>1</v>
      </c>
      <c r="D20" s="867"/>
      <c r="E20" s="869"/>
      <c r="F20" s="869"/>
      <c r="G20" s="869"/>
      <c r="H20" s="869"/>
      <c r="I20" s="871"/>
      <c r="J20" s="863"/>
      <c r="K20" s="866"/>
      <c r="L20" s="595" t="str">
        <f>mergeValue(A20)&amp;"."&amp;mergeValue(B20)&amp;"."&amp;mergeValue(C20)</f>
        <v>1.1.1</v>
      </c>
      <c r="M20" s="549"/>
      <c r="N20" s="648"/>
      <c r="O20" s="1173"/>
      <c r="P20" s="1173"/>
      <c r="Q20" s="1173"/>
      <c r="R20" s="1173"/>
      <c r="S20" s="1173"/>
      <c r="T20" s="1173"/>
      <c r="U20" s="1173"/>
      <c r="V20" s="1173"/>
      <c r="W20" s="1173"/>
      <c r="X20" s="1173"/>
      <c r="Y20" s="1173"/>
      <c r="Z20" s="1173"/>
      <c r="AA20" s="1173"/>
      <c r="AB20" s="1173"/>
      <c r="AC20" s="1173"/>
      <c r="AD20" s="1173"/>
      <c r="AE20" s="1173"/>
      <c r="AF20" s="1173"/>
      <c r="AG20" s="1173"/>
      <c r="AH20" s="1173"/>
      <c r="AI20" s="1173"/>
      <c r="AJ20" s="1173"/>
      <c r="AK20" s="1173"/>
      <c r="AL20" s="1173"/>
      <c r="AM20" s="1173"/>
      <c r="AN20" s="1173"/>
      <c r="AO20" s="1173"/>
      <c r="AP20" s="1173"/>
      <c r="AQ20" s="1173"/>
      <c r="AR20" s="1173"/>
      <c r="AS20" s="1173"/>
      <c r="AT20" s="1173"/>
      <c r="AU20" s="1173"/>
      <c r="AV20" s="1173"/>
      <c r="AW20" s="1173"/>
      <c r="AX20" s="1173"/>
      <c r="AY20" s="1173"/>
      <c r="AZ20" s="1173"/>
      <c r="BA20" s="1173"/>
      <c r="BB20" s="1173"/>
      <c r="BC20" s="1173"/>
      <c r="BD20" s="1173"/>
      <c r="BE20" s="1173"/>
      <c r="BF20" s="1173"/>
      <c r="BG20" s="1173"/>
      <c r="BH20" s="1173"/>
      <c r="BI20" s="1173"/>
      <c r="BJ20" s="1173"/>
      <c r="BK20" s="1173"/>
      <c r="BL20" s="1173"/>
      <c r="BM20" s="1173"/>
      <c r="BN20" s="1173"/>
      <c r="BO20" s="1173"/>
      <c r="BP20" s="1173"/>
      <c r="BQ20" s="1173"/>
      <c r="BR20" s="1173"/>
      <c r="BS20" s="1173"/>
      <c r="BT20" s="1173"/>
      <c r="BU20" s="1173"/>
      <c r="BV20" s="1173"/>
      <c r="BW20" s="1173"/>
      <c r="BX20" s="1173"/>
      <c r="BY20" s="1173"/>
      <c r="BZ20" s="1173"/>
      <c r="CA20" s="1173"/>
      <c r="CB20" s="1173"/>
      <c r="CC20" s="1173"/>
      <c r="CD20" s="1173"/>
      <c r="CE20" s="1173"/>
      <c r="CF20" s="1173"/>
      <c r="CG20" s="1173"/>
      <c r="CH20" s="632"/>
      <c r="CJ20" s="591"/>
      <c r="CK20" s="591" t="str">
        <f t="shared" si="0"/>
        <v/>
      </c>
      <c r="CL20" s="591"/>
      <c r="CM20" s="591"/>
      <c r="CN20" s="591"/>
    </row>
    <row r="21" spans="1:92" ht="14.25" hidden="1">
      <c r="A21" s="1172"/>
      <c r="B21" s="1172"/>
      <c r="C21" s="1172"/>
      <c r="D21" s="1172">
        <v>1</v>
      </c>
      <c r="E21" s="869"/>
      <c r="F21" s="869"/>
      <c r="G21" s="869"/>
      <c r="H21" s="869"/>
      <c r="I21" s="871"/>
      <c r="J21" s="863"/>
      <c r="K21" s="866"/>
      <c r="L21" s="595" t="str">
        <f>mergeValue(A21)&amp;"."&amp;mergeValue(B21)&amp;"."&amp;mergeValue(C21)&amp;"."&amp;mergeValue(D21)</f>
        <v>1.1.1.1</v>
      </c>
      <c r="M21" s="550"/>
      <c r="N21" s="648"/>
      <c r="O21" s="1173"/>
      <c r="P21" s="1173"/>
      <c r="Q21" s="1173"/>
      <c r="R21" s="1173"/>
      <c r="S21" s="1173"/>
      <c r="T21" s="1173"/>
      <c r="U21" s="1173"/>
      <c r="V21" s="1173"/>
      <c r="W21" s="1173"/>
      <c r="X21" s="1173"/>
      <c r="Y21" s="1173"/>
      <c r="Z21" s="1173"/>
      <c r="AA21" s="1173"/>
      <c r="AB21" s="1173"/>
      <c r="AC21" s="1173"/>
      <c r="AD21" s="1173"/>
      <c r="AE21" s="1173"/>
      <c r="AF21" s="1173"/>
      <c r="AG21" s="1173"/>
      <c r="AH21" s="1173"/>
      <c r="AI21" s="1173"/>
      <c r="AJ21" s="1173"/>
      <c r="AK21" s="1173"/>
      <c r="AL21" s="1173"/>
      <c r="AM21" s="1173"/>
      <c r="AN21" s="1173"/>
      <c r="AO21" s="1173"/>
      <c r="AP21" s="1173"/>
      <c r="AQ21" s="1173"/>
      <c r="AR21" s="1173"/>
      <c r="AS21" s="1173"/>
      <c r="AT21" s="1173"/>
      <c r="AU21" s="1173"/>
      <c r="AV21" s="1173"/>
      <c r="AW21" s="1173"/>
      <c r="AX21" s="1173"/>
      <c r="AY21" s="1173"/>
      <c r="AZ21" s="1173"/>
      <c r="BA21" s="1173"/>
      <c r="BB21" s="1173"/>
      <c r="BC21" s="1173"/>
      <c r="BD21" s="1173"/>
      <c r="BE21" s="1173"/>
      <c r="BF21" s="1173"/>
      <c r="BG21" s="1173"/>
      <c r="BH21" s="1173"/>
      <c r="BI21" s="1173"/>
      <c r="BJ21" s="1173"/>
      <c r="BK21" s="1173"/>
      <c r="BL21" s="1173"/>
      <c r="BM21" s="1173"/>
      <c r="BN21" s="1173"/>
      <c r="BO21" s="1173"/>
      <c r="BP21" s="1173"/>
      <c r="BQ21" s="1173"/>
      <c r="BR21" s="1173"/>
      <c r="BS21" s="1173"/>
      <c r="BT21" s="1173"/>
      <c r="BU21" s="1173"/>
      <c r="BV21" s="1173"/>
      <c r="BW21" s="1173"/>
      <c r="BX21" s="1173"/>
      <c r="BY21" s="1173"/>
      <c r="BZ21" s="1173"/>
      <c r="CA21" s="1173"/>
      <c r="CB21" s="1173"/>
      <c r="CC21" s="1173"/>
      <c r="CD21" s="1173"/>
      <c r="CE21" s="1173"/>
      <c r="CF21" s="1173"/>
      <c r="CG21" s="1173"/>
      <c r="CH21" s="632"/>
      <c r="CJ21" s="591"/>
      <c r="CK21" s="591" t="str">
        <f t="shared" si="0"/>
        <v/>
      </c>
      <c r="CL21" s="591"/>
      <c r="CM21" s="591"/>
      <c r="CN21" s="591"/>
    </row>
    <row r="22" spans="1:92" ht="81" customHeight="1">
      <c r="A22" s="1172"/>
      <c r="B22" s="1172"/>
      <c r="C22" s="1172"/>
      <c r="D22" s="1172"/>
      <c r="E22" s="1172">
        <v>1</v>
      </c>
      <c r="F22" s="869"/>
      <c r="G22" s="869"/>
      <c r="H22" s="867">
        <v>1</v>
      </c>
      <c r="I22" s="1172">
        <v>1</v>
      </c>
      <c r="J22" s="869"/>
      <c r="K22" s="874"/>
      <c r="L22" s="595" t="str">
        <f>mergeValue(A22)&amp;"."&amp;mergeValue(B22)&amp;"."&amp;mergeValue(C22)&amp;"."&amp;mergeValue(D22)&amp;"."&amp;mergeValue(E22)</f>
        <v>1.1.1.1.1</v>
      </c>
      <c r="M22" s="556" t="s">
        <v>9</v>
      </c>
      <c r="N22" s="648"/>
      <c r="O22" s="1175" t="s">
        <v>3</v>
      </c>
      <c r="P22" s="1176"/>
      <c r="Q22" s="1176"/>
      <c r="R22" s="1176"/>
      <c r="S22" s="1176"/>
      <c r="T22" s="1176"/>
      <c r="U22" s="1176"/>
      <c r="V22" s="1176"/>
      <c r="W22" s="1176"/>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176"/>
      <c r="AS22" s="1176"/>
      <c r="AT22" s="1176"/>
      <c r="AU22" s="1176"/>
      <c r="AV22" s="1176"/>
      <c r="AW22" s="1176"/>
      <c r="AX22" s="1176"/>
      <c r="AY22" s="1176"/>
      <c r="AZ22" s="1176"/>
      <c r="BA22" s="1176"/>
      <c r="BB22" s="1176"/>
      <c r="BC22" s="1176"/>
      <c r="BD22" s="1176"/>
      <c r="BE22" s="1176"/>
      <c r="BF22" s="1176"/>
      <c r="BG22" s="1176"/>
      <c r="BH22" s="1176"/>
      <c r="BI22" s="1176"/>
      <c r="BJ22" s="1176"/>
      <c r="BK22" s="1176"/>
      <c r="BL22" s="1176"/>
      <c r="BM22" s="1176"/>
      <c r="BN22" s="1176"/>
      <c r="BO22" s="1176"/>
      <c r="BP22" s="1176"/>
      <c r="BQ22" s="1176"/>
      <c r="BR22" s="1176"/>
      <c r="BS22" s="1176"/>
      <c r="BT22" s="1176"/>
      <c r="BU22" s="1176"/>
      <c r="BV22" s="1176"/>
      <c r="BW22" s="1176"/>
      <c r="BX22" s="1176"/>
      <c r="BY22" s="1176"/>
      <c r="BZ22" s="1176"/>
      <c r="CA22" s="1176"/>
      <c r="CB22" s="1176"/>
      <c r="CC22" s="1176"/>
      <c r="CD22" s="1176"/>
      <c r="CE22" s="1176"/>
      <c r="CF22" s="1176"/>
      <c r="CG22" s="1177"/>
      <c r="CH22" s="632" t="s">
        <v>639</v>
      </c>
      <c r="CJ22" s="591"/>
      <c r="CK22" s="591" t="str">
        <f t="shared" si="0"/>
        <v>Схема подключения теплопотребляющей установки к коллектору источника тепловой энергии</v>
      </c>
      <c r="CL22" s="591"/>
      <c r="CM22" s="591"/>
      <c r="CN22" s="591"/>
    </row>
    <row r="23" spans="1:92" ht="55.5" customHeight="1">
      <c r="A23" s="1172"/>
      <c r="B23" s="1172"/>
      <c r="C23" s="1172"/>
      <c r="D23" s="1172"/>
      <c r="E23" s="1172"/>
      <c r="F23" s="1172">
        <v>1</v>
      </c>
      <c r="G23" s="867"/>
      <c r="H23" s="867"/>
      <c r="I23" s="1172"/>
      <c r="J23" s="1172">
        <v>1</v>
      </c>
      <c r="K23" s="875"/>
      <c r="L23" s="595" t="str">
        <f>mergeValue(A23)&amp;"."&amp;mergeValue(B23)&amp;"."&amp;mergeValue(C23)&amp;"."&amp;mergeValue(D23)&amp;"."&amp;mergeValue(E23)&amp;"."&amp;mergeValue(F23)</f>
        <v>1.1.1.1.1.1</v>
      </c>
      <c r="M23" s="557" t="s">
        <v>10</v>
      </c>
      <c r="N23" s="648"/>
      <c r="O23" s="1175" t="s">
        <v>3</v>
      </c>
      <c r="P23" s="1176"/>
      <c r="Q23" s="1176"/>
      <c r="R23" s="1176"/>
      <c r="S23" s="1176"/>
      <c r="T23" s="1176"/>
      <c r="U23" s="1176"/>
      <c r="V23" s="1176"/>
      <c r="W23" s="1176"/>
      <c r="X23" s="1176"/>
      <c r="Y23" s="1176"/>
      <c r="Z23" s="1176"/>
      <c r="AA23" s="1176"/>
      <c r="AB23" s="1176"/>
      <c r="AC23" s="1176"/>
      <c r="AD23" s="1176"/>
      <c r="AE23" s="1176"/>
      <c r="AF23" s="1176"/>
      <c r="AG23" s="1176"/>
      <c r="AH23" s="1176"/>
      <c r="AI23" s="1176"/>
      <c r="AJ23" s="1176"/>
      <c r="AK23" s="1176"/>
      <c r="AL23" s="1176"/>
      <c r="AM23" s="1176"/>
      <c r="AN23" s="1176"/>
      <c r="AO23" s="1176"/>
      <c r="AP23" s="1176"/>
      <c r="AQ23" s="1176"/>
      <c r="AR23" s="1176"/>
      <c r="AS23" s="1176"/>
      <c r="AT23" s="1176"/>
      <c r="AU23" s="1176"/>
      <c r="AV23" s="1176"/>
      <c r="AW23" s="1176"/>
      <c r="AX23" s="1176"/>
      <c r="AY23" s="1176"/>
      <c r="AZ23" s="1176"/>
      <c r="BA23" s="1176"/>
      <c r="BB23" s="1176"/>
      <c r="BC23" s="1176"/>
      <c r="BD23" s="1176"/>
      <c r="BE23" s="1176"/>
      <c r="BF23" s="1176"/>
      <c r="BG23" s="1176"/>
      <c r="BH23" s="1176"/>
      <c r="BI23" s="1176"/>
      <c r="BJ23" s="1176"/>
      <c r="BK23" s="1176"/>
      <c r="BL23" s="1176"/>
      <c r="BM23" s="1176"/>
      <c r="BN23" s="1176"/>
      <c r="BO23" s="1176"/>
      <c r="BP23" s="1176"/>
      <c r="BQ23" s="1176"/>
      <c r="BR23" s="1176"/>
      <c r="BS23" s="1176"/>
      <c r="BT23" s="1176"/>
      <c r="BU23" s="1176"/>
      <c r="BV23" s="1176"/>
      <c r="BW23" s="1176"/>
      <c r="BX23" s="1176"/>
      <c r="BY23" s="1176"/>
      <c r="BZ23" s="1176"/>
      <c r="CA23" s="1176"/>
      <c r="CB23" s="1176"/>
      <c r="CC23" s="1176"/>
      <c r="CD23" s="1176"/>
      <c r="CE23" s="1176"/>
      <c r="CF23" s="1176"/>
      <c r="CG23" s="1177"/>
      <c r="CH23" s="632" t="s">
        <v>637</v>
      </c>
      <c r="CJ23" s="591"/>
      <c r="CK23" s="591" t="str">
        <f t="shared" si="0"/>
        <v>Группа потребителей</v>
      </c>
      <c r="CL23" s="591"/>
      <c r="CM23" s="591"/>
      <c r="CN23" s="591"/>
    </row>
    <row r="24" spans="1:92" ht="17.1" customHeight="1">
      <c r="A24" s="1172"/>
      <c r="B24" s="1172"/>
      <c r="C24" s="1172"/>
      <c r="D24" s="1172"/>
      <c r="E24" s="1172"/>
      <c r="F24" s="1172"/>
      <c r="G24" s="867">
        <v>1</v>
      </c>
      <c r="H24" s="867"/>
      <c r="I24" s="1172"/>
      <c r="J24" s="1172"/>
      <c r="K24" s="875">
        <v>1</v>
      </c>
      <c r="L24" s="595" t="str">
        <f>mergeValue(A24)&amp;"."&amp;mergeValue(B24)&amp;"."&amp;mergeValue(C24)&amp;"."&amp;mergeValue(D24)&amp;"."&amp;mergeValue(E24)&amp;"."&amp;mergeValue(F24)&amp;"."&amp;mergeValue(G24)</f>
        <v>1.1.1.1.1.1.1</v>
      </c>
      <c r="M24" s="1071" t="s">
        <v>643</v>
      </c>
      <c r="N24" s="648"/>
      <c r="O24" s="685">
        <v>1190.25</v>
      </c>
      <c r="P24" s="564"/>
      <c r="Q24" s="1096"/>
      <c r="R24" s="1178" t="s">
        <v>2670</v>
      </c>
      <c r="S24" s="1179" t="s">
        <v>84</v>
      </c>
      <c r="T24" s="1178" t="s">
        <v>3344</v>
      </c>
      <c r="U24" s="1179" t="s">
        <v>84</v>
      </c>
      <c r="V24" s="685">
        <v>1213.44</v>
      </c>
      <c r="W24" s="765"/>
      <c r="X24" s="1096"/>
      <c r="Y24" s="1178" t="s">
        <v>3345</v>
      </c>
      <c r="Z24" s="1179" t="s">
        <v>84</v>
      </c>
      <c r="AA24" s="1178" t="s">
        <v>3346</v>
      </c>
      <c r="AB24" s="1179" t="s">
        <v>84</v>
      </c>
      <c r="AC24" s="685">
        <v>1213.44</v>
      </c>
      <c r="AD24" s="765"/>
      <c r="AE24" s="1096"/>
      <c r="AF24" s="1178" t="s">
        <v>3347</v>
      </c>
      <c r="AG24" s="1179" t="s">
        <v>84</v>
      </c>
      <c r="AH24" s="1178" t="s">
        <v>3348</v>
      </c>
      <c r="AI24" s="1179" t="s">
        <v>84</v>
      </c>
      <c r="AJ24" s="685">
        <v>1246.4100000000001</v>
      </c>
      <c r="AK24" s="765"/>
      <c r="AL24" s="1096"/>
      <c r="AM24" s="1178" t="s">
        <v>3349</v>
      </c>
      <c r="AN24" s="1179" t="s">
        <v>84</v>
      </c>
      <c r="AO24" s="1178" t="s">
        <v>3350</v>
      </c>
      <c r="AP24" s="1179" t="s">
        <v>84</v>
      </c>
      <c r="AQ24" s="685">
        <v>1246.4100000000001</v>
      </c>
      <c r="AR24" s="765"/>
      <c r="AS24" s="1096"/>
      <c r="AT24" s="1178" t="s">
        <v>3351</v>
      </c>
      <c r="AU24" s="1179" t="s">
        <v>84</v>
      </c>
      <c r="AV24" s="1178" t="s">
        <v>3352</v>
      </c>
      <c r="AW24" s="1179" t="s">
        <v>84</v>
      </c>
      <c r="AX24" s="685">
        <v>1287.9100000000001</v>
      </c>
      <c r="AY24" s="765"/>
      <c r="AZ24" s="1096"/>
      <c r="BA24" s="1178" t="s">
        <v>3353</v>
      </c>
      <c r="BB24" s="1179" t="s">
        <v>84</v>
      </c>
      <c r="BC24" s="1178" t="s">
        <v>3354</v>
      </c>
      <c r="BD24" s="1179" t="s">
        <v>84</v>
      </c>
      <c r="BE24" s="685">
        <v>1287.9100000000001</v>
      </c>
      <c r="BF24" s="765"/>
      <c r="BG24" s="1096"/>
      <c r="BH24" s="1178" t="s">
        <v>3355</v>
      </c>
      <c r="BI24" s="1179" t="s">
        <v>84</v>
      </c>
      <c r="BJ24" s="1178" t="s">
        <v>3356</v>
      </c>
      <c r="BK24" s="1179" t="s">
        <v>84</v>
      </c>
      <c r="BL24" s="685">
        <v>1320.71</v>
      </c>
      <c r="BM24" s="765"/>
      <c r="BN24" s="1096"/>
      <c r="BO24" s="1178" t="s">
        <v>3357</v>
      </c>
      <c r="BP24" s="1179" t="s">
        <v>84</v>
      </c>
      <c r="BQ24" s="1178" t="s">
        <v>3358</v>
      </c>
      <c r="BR24" s="1179" t="s">
        <v>84</v>
      </c>
      <c r="BS24" s="685">
        <v>1320.71</v>
      </c>
      <c r="BT24" s="765"/>
      <c r="BU24" s="1096"/>
      <c r="BV24" s="1178" t="s">
        <v>3359</v>
      </c>
      <c r="BW24" s="1179" t="s">
        <v>84</v>
      </c>
      <c r="BX24" s="1178" t="s">
        <v>3360</v>
      </c>
      <c r="BY24" s="1179" t="s">
        <v>84</v>
      </c>
      <c r="BZ24" s="685">
        <v>1369.33</v>
      </c>
      <c r="CA24" s="765"/>
      <c r="CB24" s="1096"/>
      <c r="CC24" s="1178" t="s">
        <v>3361</v>
      </c>
      <c r="CD24" s="1179" t="s">
        <v>84</v>
      </c>
      <c r="CE24" s="1178" t="s">
        <v>2671</v>
      </c>
      <c r="CF24" s="1179" t="s">
        <v>85</v>
      </c>
      <c r="CG24" s="564"/>
      <c r="CH24" s="1189" t="s">
        <v>656</v>
      </c>
      <c r="CI24" s="587" t="str">
        <f>strCheckDate(O25:CG25)</f>
        <v/>
      </c>
      <c r="CJ24" s="591"/>
      <c r="CK24" s="591" t="str">
        <f t="shared" si="0"/>
        <v>вода</v>
      </c>
      <c r="CL24" s="591"/>
      <c r="CM24" s="591"/>
      <c r="CN24" s="591"/>
    </row>
    <row r="25" spans="1:92" ht="11.25" customHeight="1" hidden="1">
      <c r="A25" s="1172"/>
      <c r="B25" s="1172"/>
      <c r="C25" s="1172"/>
      <c r="D25" s="1172"/>
      <c r="E25" s="1172"/>
      <c r="F25" s="1172"/>
      <c r="G25" s="867"/>
      <c r="H25" s="867"/>
      <c r="I25" s="1172"/>
      <c r="J25" s="1172"/>
      <c r="K25" s="875"/>
      <c r="L25" s="602"/>
      <c r="M25" s="648"/>
      <c r="N25" s="648"/>
      <c r="O25" s="564"/>
      <c r="P25" s="564"/>
      <c r="Q25" s="586" t="str">
        <f>R24&amp;"-"&amp;T24</f>
        <v>01.01.2019-30.06.2019</v>
      </c>
      <c r="R25" s="1178"/>
      <c r="S25" s="1179"/>
      <c r="T25" s="1178"/>
      <c r="U25" s="1179"/>
      <c r="V25" s="765"/>
      <c r="W25" s="765"/>
      <c r="X25" s="771" t="str">
        <f>Y24&amp;"-"&amp;AA24</f>
        <v>01.07.2019-31.12.2019</v>
      </c>
      <c r="Y25" s="1178"/>
      <c r="Z25" s="1179"/>
      <c r="AA25" s="1178"/>
      <c r="AB25" s="1179"/>
      <c r="AC25" s="765"/>
      <c r="AD25" s="765"/>
      <c r="AE25" s="771" t="str">
        <f>AF24&amp;"-"&amp;AH24</f>
        <v>01.01.2020-30.06.2020</v>
      </c>
      <c r="AF25" s="1178"/>
      <c r="AG25" s="1179"/>
      <c r="AH25" s="1178"/>
      <c r="AI25" s="1179"/>
      <c r="AJ25" s="765"/>
      <c r="AK25" s="765"/>
      <c r="AL25" s="771" t="str">
        <f>AM24&amp;"-"&amp;AO24</f>
        <v>01.07.2020-31.12.2020</v>
      </c>
      <c r="AM25" s="1178"/>
      <c r="AN25" s="1179"/>
      <c r="AO25" s="1178"/>
      <c r="AP25" s="1179"/>
      <c r="AQ25" s="765"/>
      <c r="AR25" s="765"/>
      <c r="AS25" s="771" t="str">
        <f>AT24&amp;"-"&amp;AV24</f>
        <v>01.01.2021-30.06.2021</v>
      </c>
      <c r="AT25" s="1178"/>
      <c r="AU25" s="1179"/>
      <c r="AV25" s="1178"/>
      <c r="AW25" s="1179"/>
      <c r="AX25" s="765"/>
      <c r="AY25" s="765"/>
      <c r="AZ25" s="771" t="str">
        <f>BA24&amp;"-"&amp;BC24</f>
        <v>01.07.2021-31.12.2021</v>
      </c>
      <c r="BA25" s="1178"/>
      <c r="BB25" s="1179"/>
      <c r="BC25" s="1178"/>
      <c r="BD25" s="1179"/>
      <c r="BE25" s="765"/>
      <c r="BF25" s="765"/>
      <c r="BG25" s="771" t="str">
        <f>BH24&amp;"-"&amp;BJ24</f>
        <v>01.01.2022-30.06.2022</v>
      </c>
      <c r="BH25" s="1178"/>
      <c r="BI25" s="1179"/>
      <c r="BJ25" s="1178"/>
      <c r="BK25" s="1179"/>
      <c r="BL25" s="765"/>
      <c r="BM25" s="765"/>
      <c r="BN25" s="771" t="str">
        <f>BO24&amp;"-"&amp;BQ24</f>
        <v>01.07.2022-31.12.2022</v>
      </c>
      <c r="BO25" s="1178"/>
      <c r="BP25" s="1179"/>
      <c r="BQ25" s="1178"/>
      <c r="BR25" s="1179"/>
      <c r="BS25" s="765"/>
      <c r="BT25" s="765"/>
      <c r="BU25" s="771" t="str">
        <f>BV24&amp;"-"&amp;BX24</f>
        <v>01.01.2023-30.06.2023</v>
      </c>
      <c r="BV25" s="1178"/>
      <c r="BW25" s="1179"/>
      <c r="BX25" s="1178"/>
      <c r="BY25" s="1179"/>
      <c r="BZ25" s="765"/>
      <c r="CA25" s="765"/>
      <c r="CB25" s="771" t="str">
        <f>CC24&amp;"-"&amp;CE24</f>
        <v>01.07.2023-31.12.2023</v>
      </c>
      <c r="CC25" s="1178"/>
      <c r="CD25" s="1179"/>
      <c r="CE25" s="1178"/>
      <c r="CF25" s="1179"/>
      <c r="CG25" s="564"/>
      <c r="CH25" s="1190"/>
      <c r="CJ25" s="591"/>
      <c r="CK25" s="591" t="str">
        <f t="shared" si="0"/>
        <v/>
      </c>
      <c r="CL25" s="591"/>
      <c r="CM25" s="591"/>
      <c r="CN25" s="591"/>
    </row>
    <row r="26" spans="1:92" ht="15" customHeight="1">
      <c r="A26" s="1172"/>
      <c r="B26" s="1172"/>
      <c r="C26" s="1172"/>
      <c r="D26" s="1172"/>
      <c r="E26" s="1172"/>
      <c r="F26" s="1172"/>
      <c r="G26" s="869"/>
      <c r="H26" s="867"/>
      <c r="I26" s="1172"/>
      <c r="J26" s="1172"/>
      <c r="K26" s="874"/>
      <c r="L26" s="540"/>
      <c r="M26" s="559" t="s">
        <v>25</v>
      </c>
      <c r="N26" s="566"/>
      <c r="O26" s="566"/>
      <c r="P26" s="566"/>
      <c r="Q26" s="566"/>
      <c r="R26" s="566"/>
      <c r="S26" s="566"/>
      <c r="T26" s="566"/>
      <c r="U26" s="566"/>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08"/>
      <c r="BR26" s="1008"/>
      <c r="BS26" s="1008"/>
      <c r="BT26" s="1008"/>
      <c r="BU26" s="1008"/>
      <c r="BV26" s="1008"/>
      <c r="BW26" s="1008"/>
      <c r="BX26" s="1008"/>
      <c r="BY26" s="1008"/>
      <c r="BZ26" s="1008"/>
      <c r="CA26" s="1008"/>
      <c r="CB26" s="1008"/>
      <c r="CC26" s="1008"/>
      <c r="CD26" s="1008"/>
      <c r="CE26" s="1008"/>
      <c r="CF26" s="1008"/>
      <c r="CG26" s="562"/>
      <c r="CH26" s="1191"/>
      <c r="CJ26" s="591"/>
      <c r="CK26" s="591" t="str">
        <f t="shared" si="0"/>
        <v>Добавить вид теплоносителя (параметры теплоносителя)</v>
      </c>
      <c r="CL26" s="591"/>
      <c r="CM26" s="591"/>
      <c r="CN26" s="591"/>
    </row>
    <row r="27" spans="1:92" ht="15" customHeight="1">
      <c r="A27" s="1172"/>
      <c r="B27" s="1172"/>
      <c r="C27" s="1172"/>
      <c r="D27" s="1172"/>
      <c r="E27" s="1172"/>
      <c r="F27" s="869"/>
      <c r="G27" s="869"/>
      <c r="H27" s="867"/>
      <c r="I27" s="1172"/>
      <c r="J27" s="869"/>
      <c r="K27" s="874"/>
      <c r="L27" s="540"/>
      <c r="M27" s="558" t="s">
        <v>11</v>
      </c>
      <c r="N27" s="566"/>
      <c r="O27" s="566"/>
      <c r="P27" s="566"/>
      <c r="Q27" s="566"/>
      <c r="R27" s="566"/>
      <c r="S27" s="566"/>
      <c r="T27" s="566"/>
      <c r="U27" s="565"/>
      <c r="V27" s="1008"/>
      <c r="W27" s="1008"/>
      <c r="X27" s="1008"/>
      <c r="Y27" s="1008"/>
      <c r="Z27" s="1008"/>
      <c r="AA27" s="1008"/>
      <c r="AB27" s="1007"/>
      <c r="AC27" s="1008"/>
      <c r="AD27" s="1008"/>
      <c r="AE27" s="1008"/>
      <c r="AF27" s="1008"/>
      <c r="AG27" s="1008"/>
      <c r="AH27" s="1008"/>
      <c r="AI27" s="1007"/>
      <c r="AJ27" s="1008"/>
      <c r="AK27" s="1008"/>
      <c r="AL27" s="1008"/>
      <c r="AM27" s="1008"/>
      <c r="AN27" s="1008"/>
      <c r="AO27" s="1008"/>
      <c r="AP27" s="1007"/>
      <c r="AQ27" s="1008"/>
      <c r="AR27" s="1008"/>
      <c r="AS27" s="1008"/>
      <c r="AT27" s="1008"/>
      <c r="AU27" s="1008"/>
      <c r="AV27" s="1008"/>
      <c r="AW27" s="1007"/>
      <c r="AX27" s="1008"/>
      <c r="AY27" s="1008"/>
      <c r="AZ27" s="1008"/>
      <c r="BA27" s="1008"/>
      <c r="BB27" s="1008"/>
      <c r="BC27" s="1008"/>
      <c r="BD27" s="1007"/>
      <c r="BE27" s="1008"/>
      <c r="BF27" s="1008"/>
      <c r="BG27" s="1008"/>
      <c r="BH27" s="1008"/>
      <c r="BI27" s="1008"/>
      <c r="BJ27" s="1008"/>
      <c r="BK27" s="1007"/>
      <c r="BL27" s="1008"/>
      <c r="BM27" s="1008"/>
      <c r="BN27" s="1008"/>
      <c r="BO27" s="1008"/>
      <c r="BP27" s="1008"/>
      <c r="BQ27" s="1008"/>
      <c r="BR27" s="1007"/>
      <c r="BS27" s="1008"/>
      <c r="BT27" s="1008"/>
      <c r="BU27" s="1008"/>
      <c r="BV27" s="1008"/>
      <c r="BW27" s="1008"/>
      <c r="BX27" s="1008"/>
      <c r="BY27" s="1007"/>
      <c r="BZ27" s="1008"/>
      <c r="CA27" s="1008"/>
      <c r="CB27" s="1008"/>
      <c r="CC27" s="1008"/>
      <c r="CD27" s="1008"/>
      <c r="CE27" s="1008"/>
      <c r="CF27" s="1007"/>
      <c r="CG27" s="566"/>
      <c r="CH27" s="667"/>
      <c r="CJ27" s="591"/>
      <c r="CK27" s="591" t="str">
        <f t="shared" si="0"/>
        <v>Добавить группу потребителей</v>
      </c>
      <c r="CL27" s="591"/>
      <c r="CM27" s="591"/>
      <c r="CN27" s="591"/>
    </row>
    <row r="28" spans="1:92" ht="15" customHeight="1">
      <c r="A28" s="1172"/>
      <c r="B28" s="1172"/>
      <c r="C28" s="1172"/>
      <c r="D28" s="1172"/>
      <c r="E28" s="873"/>
      <c r="F28" s="869"/>
      <c r="G28" s="869"/>
      <c r="H28" s="869"/>
      <c r="I28" s="865"/>
      <c r="J28" s="862"/>
      <c r="K28" s="872"/>
      <c r="L28" s="540"/>
      <c r="M28" s="553" t="s">
        <v>12</v>
      </c>
      <c r="N28" s="566"/>
      <c r="O28" s="566"/>
      <c r="P28" s="566"/>
      <c r="Q28" s="566"/>
      <c r="R28" s="566"/>
      <c r="S28" s="566"/>
      <c r="T28" s="566"/>
      <c r="U28" s="565"/>
      <c r="V28" s="1008"/>
      <c r="W28" s="1008"/>
      <c r="X28" s="1008"/>
      <c r="Y28" s="1008"/>
      <c r="Z28" s="1008"/>
      <c r="AA28" s="1008"/>
      <c r="AB28" s="1007"/>
      <c r="AC28" s="1008"/>
      <c r="AD28" s="1008"/>
      <c r="AE28" s="1008"/>
      <c r="AF28" s="1008"/>
      <c r="AG28" s="1008"/>
      <c r="AH28" s="1008"/>
      <c r="AI28" s="1007"/>
      <c r="AJ28" s="1008"/>
      <c r="AK28" s="1008"/>
      <c r="AL28" s="1008"/>
      <c r="AM28" s="1008"/>
      <c r="AN28" s="1008"/>
      <c r="AO28" s="1008"/>
      <c r="AP28" s="1007"/>
      <c r="AQ28" s="1008"/>
      <c r="AR28" s="1008"/>
      <c r="AS28" s="1008"/>
      <c r="AT28" s="1008"/>
      <c r="AU28" s="1008"/>
      <c r="AV28" s="1008"/>
      <c r="AW28" s="1007"/>
      <c r="AX28" s="1008"/>
      <c r="AY28" s="1008"/>
      <c r="AZ28" s="1008"/>
      <c r="BA28" s="1008"/>
      <c r="BB28" s="1008"/>
      <c r="BC28" s="1008"/>
      <c r="BD28" s="1007"/>
      <c r="BE28" s="1008"/>
      <c r="BF28" s="1008"/>
      <c r="BG28" s="1008"/>
      <c r="BH28" s="1008"/>
      <c r="BI28" s="1008"/>
      <c r="BJ28" s="1008"/>
      <c r="BK28" s="1007"/>
      <c r="BL28" s="1008"/>
      <c r="BM28" s="1008"/>
      <c r="BN28" s="1008"/>
      <c r="BO28" s="1008"/>
      <c r="BP28" s="1008"/>
      <c r="BQ28" s="1008"/>
      <c r="BR28" s="1007"/>
      <c r="BS28" s="1008"/>
      <c r="BT28" s="1008"/>
      <c r="BU28" s="1008"/>
      <c r="BV28" s="1008"/>
      <c r="BW28" s="1008"/>
      <c r="BX28" s="1008"/>
      <c r="BY28" s="1007"/>
      <c r="BZ28" s="1008"/>
      <c r="CA28" s="1008"/>
      <c r="CB28" s="1008"/>
      <c r="CC28" s="1008"/>
      <c r="CD28" s="1008"/>
      <c r="CE28" s="1008"/>
      <c r="CF28" s="1007"/>
      <c r="CG28" s="566"/>
      <c r="CH28" s="667"/>
      <c r="CJ28" s="591"/>
      <c r="CK28" s="591" t="str">
        <f t="shared" si="0"/>
        <v>Добавить схему подключения</v>
      </c>
      <c r="CL28" s="591"/>
      <c r="CM28" s="591"/>
      <c r="CN28" s="591"/>
    </row>
    <row r="29" spans="1:11 87:92" ht="11.25">
      <c r="A29" s="525"/>
      <c r="B29" s="525"/>
      <c r="C29" s="525"/>
      <c r="D29" s="525"/>
      <c r="E29" s="525"/>
      <c r="F29" s="525"/>
      <c r="G29" s="525"/>
      <c r="H29" s="525"/>
      <c r="I29" s="525"/>
      <c r="J29" s="525"/>
      <c r="K29" s="525"/>
      <c r="CI29" s="525"/>
      <c r="CJ29" s="525"/>
      <c r="CK29" s="525"/>
      <c r="CL29" s="525"/>
      <c r="CM29" s="525"/>
      <c r="CN29" s="525"/>
    </row>
    <row r="30" spans="12:86" ht="90" customHeight="1">
      <c r="L30" s="1">
        <v>1</v>
      </c>
      <c r="M30" s="1165" t="s">
        <v>633</v>
      </c>
      <c r="N30" s="1165"/>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c r="CB30" s="1165"/>
      <c r="CC30" s="1165"/>
      <c r="CD30" s="1165"/>
      <c r="CE30" s="1165"/>
      <c r="CF30" s="1165"/>
      <c r="CG30" s="1165"/>
      <c r="CH30" s="1165"/>
    </row>
  </sheetData>
  <sheetProtection password="FA9C" sheet="1" objects="1" scenarios="1" formatColumns="0" formatRows="0"/>
  <mergeCells count="147">
    <mergeCell ref="CD17:CE17"/>
    <mergeCell ref="CC24:CC25"/>
    <mergeCell ref="CD24:CD25"/>
    <mergeCell ref="CE24:CE25"/>
    <mergeCell ref="CF24:CF25"/>
    <mergeCell ref="BZ14:CE14"/>
    <mergeCell ref="CF14:CF16"/>
    <mergeCell ref="BZ15:BZ16"/>
    <mergeCell ref="CA15:CB15"/>
    <mergeCell ref="CC15:CE15"/>
    <mergeCell ref="CD16:CE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BP17:BQ17"/>
    <mergeCell ref="BO24:BO25"/>
    <mergeCell ref="BP24:BP25"/>
    <mergeCell ref="BQ24:BQ25"/>
    <mergeCell ref="BR24:BR25"/>
    <mergeCell ref="BL14:BQ14"/>
    <mergeCell ref="BR14:BR16"/>
    <mergeCell ref="BL15:BL16"/>
    <mergeCell ref="BM15:BN15"/>
    <mergeCell ref="BO15:BQ15"/>
    <mergeCell ref="BP16:BQ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B17:BC17"/>
    <mergeCell ref="BA24:BA25"/>
    <mergeCell ref="BB24:BB25"/>
    <mergeCell ref="BC24:BC25"/>
    <mergeCell ref="BD24:BD25"/>
    <mergeCell ref="AX14:BC14"/>
    <mergeCell ref="BD14:BD16"/>
    <mergeCell ref="AX15:AX16"/>
    <mergeCell ref="AY15:AZ15"/>
    <mergeCell ref="BA15:BC15"/>
    <mergeCell ref="BB16:BC16"/>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AN17:AO17"/>
    <mergeCell ref="AM24:AM25"/>
    <mergeCell ref="AN24:AN25"/>
    <mergeCell ref="AO24:AO25"/>
    <mergeCell ref="AP24:AP25"/>
    <mergeCell ref="AJ14:AO14"/>
    <mergeCell ref="AP14:AP16"/>
    <mergeCell ref="AJ15:AJ16"/>
    <mergeCell ref="AK15:AL15"/>
    <mergeCell ref="AM15:AO15"/>
    <mergeCell ref="AN16:AO16"/>
    <mergeCell ref="AJ12:AP12"/>
    <mergeCell ref="AG17:AH17"/>
    <mergeCell ref="AF24:AF25"/>
    <mergeCell ref="AG24:AG25"/>
    <mergeCell ref="AH24:AH25"/>
    <mergeCell ref="AI24:AI25"/>
    <mergeCell ref="AC14:AH14"/>
    <mergeCell ref="AI14:AI16"/>
    <mergeCell ref="AC15:AC16"/>
    <mergeCell ref="AD15:AE15"/>
    <mergeCell ref="AF15:AH15"/>
    <mergeCell ref="AG16:AH16"/>
    <mergeCell ref="AC12:AI12"/>
    <mergeCell ref="Z17:AA17"/>
    <mergeCell ref="Y24:Y25"/>
    <mergeCell ref="Z24:Z25"/>
    <mergeCell ref="AA24:AA25"/>
    <mergeCell ref="AB24:AB25"/>
    <mergeCell ref="V14:AA14"/>
    <mergeCell ref="AB14:AB16"/>
    <mergeCell ref="V15:V16"/>
    <mergeCell ref="W15:X15"/>
    <mergeCell ref="Y15:AA15"/>
    <mergeCell ref="Z16:AA16"/>
    <mergeCell ref="V12:AB12"/>
    <mergeCell ref="M30:CH30"/>
    <mergeCell ref="L13:CG13"/>
    <mergeCell ref="L14:L16"/>
    <mergeCell ref="M14:M16"/>
    <mergeCell ref="O14:T14"/>
    <mergeCell ref="U14:U16"/>
    <mergeCell ref="CG14:CG16"/>
    <mergeCell ref="O15:O16"/>
    <mergeCell ref="CH13:CH16"/>
    <mergeCell ref="S16:T16"/>
    <mergeCell ref="P15:Q15"/>
    <mergeCell ref="R15:T15"/>
    <mergeCell ref="S17:T17"/>
    <mergeCell ref="CH24:CH26"/>
    <mergeCell ref="S24:S25"/>
    <mergeCell ref="T24:T25"/>
    <mergeCell ref="L5:T5"/>
    <mergeCell ref="O9:T9"/>
    <mergeCell ref="O10:T10"/>
    <mergeCell ref="L11:M11"/>
    <mergeCell ref="O12:U12"/>
    <mergeCell ref="O7:T7"/>
    <mergeCell ref="O8:T8"/>
    <mergeCell ref="I22:I27"/>
    <mergeCell ref="J23:J26"/>
    <mergeCell ref="A18:A28"/>
    <mergeCell ref="O18:CG18"/>
    <mergeCell ref="B19:B28"/>
    <mergeCell ref="O19:CG19"/>
    <mergeCell ref="C20:C28"/>
    <mergeCell ref="U24:U25"/>
    <mergeCell ref="O20:CG20"/>
    <mergeCell ref="D21:D28"/>
    <mergeCell ref="O21:CG21"/>
    <mergeCell ref="E22:E27"/>
    <mergeCell ref="O22:CG22"/>
    <mergeCell ref="F23:F26"/>
    <mergeCell ref="O23:CG23"/>
    <mergeCell ref="R24:R25"/>
  </mergeCells>
  <dataValidations count="17">
    <dataValidation type="list" allowBlank="1" showInputMessage="1" showErrorMessage="1" errorTitle="Ошибка" error="Выберите значение из списка" sqref="O22 LO22 VK22 AFG22 APC22 AYY22 BIU22 BSQ22 CCM22 CMI22 CWE22 DGA22 DPW22 DZS22 EJO22 ETK22 FDG22 FNC22 FWY22 GGU22 GQQ22 HAM22 HKI22 HUE22 IEA22 INW22 IXS22 JHO22 JRK22 KBG22 KLC22 KUY22 LEU22 LOQ22 LYM22 MII22 MSE22 NCA22 NLW22 NVS22 OFO22 OPK22 OZG22 PJC22 PSY22 QCU22 QMQ22 QWM22 RGI22 RQE22 SAA22 SJW22 STS22 TDO22 TNK22 TXG22 UHC22 UQY22 VAU22 VKQ22 VUM22 WEI22 WOE22 WYA22 O65554 LO65554 VK65554 AFG65554 APC65554 AYY65554 BIU65554 BSQ65554 CCM65554 CMI65554 CWE65554 DGA65554 DPW65554 DZS65554 EJO65554 ETK65554 FDG65554 FNC65554 FWY65554 GGU65554 GQQ65554 HAM65554 HKI65554 HUE65554 IEA65554 INW65554 IXS65554 JHO65554 JRK65554 KBG65554 KLC65554 KUY65554 LEU65554 LOQ65554 LYM65554 MII65554 MSE65554 NCA65554 NLW65554 NVS65554 OFO65554 OPK65554 OZG65554 PJC65554 PSY65554 QCU65554 QMQ65554 QWM65554 RGI65554 RQE65554 SAA65554 SJW65554 STS65554 TDO65554 TNK65554 TXG65554 UHC65554 UQY65554 VAU65554 VKQ65554 VUM65554 WEI65554 WOE65554 WYA65554 O131090 LO131090 VK131090 AFG131090 APC131090 AYY131090 BIU131090 BSQ131090 CCM131090 CMI131090 CWE131090 DGA131090 DPW131090 DZS131090 EJO131090 ETK131090 FDG131090 FNC131090 FWY131090 GGU131090 GQQ131090 HAM131090 HKI131090 HUE131090 IEA131090 INW131090 IXS131090 JHO131090 JRK131090 KBG131090 KLC131090 KUY131090 LEU131090 LOQ131090 LYM131090 MII131090 MSE131090 NCA131090 NLW131090 NVS131090 OFO131090 OPK131090 OZG131090 PJC131090 PSY131090 QCU131090 QMQ131090 QWM131090 RGI131090 RQE131090 SAA131090 SJW131090 STS131090 TDO131090 TNK131090 TXG131090 UHC131090 UQY131090 VAU131090 VKQ131090 VUM131090 WEI131090 WOE131090 WYA131090 O196626 LO196626 VK196626 AFG196626 APC196626 AYY196626 BIU196626 BSQ196626 CCM196626 CMI196626 CWE196626 DGA196626 DPW196626 DZS196626 EJO196626 ETK196626 FDG196626 FNC196626 FWY196626 GGU196626 GQQ196626 HAM196626 HKI196626 HUE196626 IEA196626 INW196626 IXS196626 JHO196626 JRK196626 KBG196626 KLC196626 KUY196626 LEU196626 LOQ196626 LYM196626 MII196626 MSE196626 NCA196626 NLW196626 NVS196626 OFO196626 OPK196626 OZG196626 PJC196626 PSY196626 QCU196626 QMQ196626 QWM196626 RGI196626 RQE196626 SAA196626 SJW196626 STS196626 TDO196626 TNK196626 TXG196626 UHC196626 UQY196626 VAU196626 VKQ196626 VUM196626 WEI196626 WOE196626 WYA196626 O262162 LO262162 VK262162 AFG262162 APC262162 AYY262162 BIU262162 BSQ262162 CCM262162 CMI262162 CWE262162 DGA262162 DPW262162 DZS262162 EJO262162 ETK262162 FDG262162 FNC262162 FWY262162 GGU262162 GQQ262162 HAM262162 HKI262162 HUE262162 IEA262162 INW262162 IXS262162 JHO262162 JRK262162 KBG262162 KLC262162 KUY262162 LEU262162 LOQ262162 LYM262162 MII262162 MSE262162 NCA262162 NLW262162 NVS262162 OFO262162 OPK262162 OZG262162 PJC262162 PSY262162 QCU262162 QMQ262162 QWM262162 RGI262162 RQE262162 SAA262162 SJW262162 STS262162 TDO262162 TNK262162 TXG262162 UHC262162 UQY262162 VAU262162 VKQ262162 VUM262162 WEI262162 WOE262162 WYA262162 O327698 LO327698 VK327698 AFG327698 APC327698 AYY327698 BIU327698 BSQ327698 CCM327698 CMI327698 CWE327698 DGA327698 DPW327698 DZS327698 EJO327698 ETK327698 FDG327698 FNC327698 FWY327698 GGU327698 GQQ327698 HAM327698 HKI327698 HUE327698 IEA327698 INW327698 IXS327698 JHO327698 JRK327698 KBG327698 KLC327698 KUY327698 LEU327698 LOQ327698 LYM327698 MII327698 MSE327698 NCA327698 NLW327698 NVS327698 OFO327698 OPK327698 OZG327698 PJC327698 PSY327698 QCU327698 QMQ327698 QWM327698 RGI327698 RQE327698 SAA327698 SJW327698 STS327698 TDO327698 TNK327698 TXG327698 UHC327698 UQY327698 VAU327698 VKQ327698 VUM327698 WEI327698 WOE327698 WYA327698 O393234 LO393234 VK393234 AFG393234 APC393234 AYY393234 BIU393234 BSQ393234 CCM393234 CMI393234 CWE393234 DGA393234 DPW393234 DZS393234 EJO393234 ETK393234 FDG393234 FNC393234 FWY393234 GGU393234 GQQ393234 HAM393234 HKI393234 HUE393234 IEA393234 INW393234 IXS393234 JHO393234 JRK393234 KBG393234 KLC393234 KUY393234 LEU393234 LOQ393234 LYM393234 MII393234 MSE393234 NCA393234 NLW393234 NVS393234 OFO393234 OPK393234 OZG393234 PJC393234 PSY393234 QCU393234 QMQ393234 QWM393234 RGI393234 RQE393234 SAA393234 SJW393234 STS393234 TDO393234 TNK393234 TXG393234 UHC393234 UQY393234 VAU393234 VKQ393234 VUM393234 WEI393234 WOE393234 WYA393234 O458770 LO458770 VK458770 AFG458770 APC458770 AYY458770 BIU458770 BSQ458770 CCM458770 CMI458770 CWE458770 DGA458770 DPW458770 DZS458770 EJO458770 ETK458770 FDG458770 FNC458770 FWY458770 GGU458770 GQQ458770 HAM458770 HKI458770 HUE458770 IEA458770 INW458770 IXS458770 JHO458770 JRK458770 KBG458770 KLC458770 KUY458770 LEU458770 LOQ458770 LYM458770 MII458770 MSE458770 NCA458770 NLW458770 NVS458770 OFO458770 OPK458770 OZG458770 PJC458770 PSY458770 QCU458770 QMQ458770 QWM458770 RGI458770 RQE458770 SAA458770 SJW458770 STS458770 TDO458770 TNK458770 TXG458770 UHC458770 UQY458770 VAU458770 VKQ458770 VUM458770 WEI458770 WOE458770 WYA458770 O524306 LO524306 VK524306 AFG524306 APC524306 AYY524306 BIU524306 BSQ524306 CCM524306 CMI524306 CWE524306 DGA524306 DPW524306 DZS524306 EJO524306 ETK524306 FDG524306 FNC524306 FWY524306 GGU524306 GQQ524306 HAM524306 HKI524306 HUE524306 IEA524306 INW524306 IXS524306 JHO524306 JRK524306 KBG524306 KLC524306 KUY524306 LEU524306 LOQ524306 LYM524306 MII524306 MSE524306 NCA524306 NLW524306 NVS524306 OFO524306 OPK524306 OZG524306 PJC524306 PSY524306 QCU524306 QMQ524306 QWM524306 RGI524306 RQE524306 SAA524306 SJW524306 STS524306 TDO524306 TNK524306 TXG524306 UHC524306 UQY524306 VAU524306 VKQ524306 VUM524306 WEI524306 WOE524306 WYA524306 O589842 LO589842 VK589842 AFG589842 APC589842 AYY589842 BIU589842 BSQ589842 CCM589842 CMI589842 CWE589842 DGA589842 DPW589842 DZS589842 EJO589842 ETK589842 FDG589842 FNC589842 FWY589842 GGU589842 GQQ589842 HAM589842 HKI589842 HUE589842 IEA589842 INW589842 IXS589842 JHO589842 JRK589842 KBG589842 KLC589842 KUY589842 LEU589842 LOQ589842 LYM589842 MII589842 MSE589842 NCA589842 NLW589842 NVS589842 OFO589842 OPK589842 OZG589842 PJC589842 PSY589842 QCU589842 QMQ589842 QWM589842 RGI589842 RQE589842 SAA589842 SJW589842 STS589842 TDO589842 TNK589842 TXG589842 UHC589842 UQY589842 VAU589842 VKQ589842 VUM589842 WEI589842 WOE589842 WYA589842 O655378 LO655378 VK655378 AFG655378 APC655378 AYY655378 BIU655378 BSQ655378 CCM655378 CMI655378 CWE655378 DGA655378 DPW655378 DZS655378 EJO655378 ETK655378 FDG655378 FNC655378 FWY655378 GGU655378 GQQ655378 HAM655378 HKI655378 HUE655378 IEA655378 INW655378 IXS655378 JHO655378 JRK655378 KBG655378 KLC655378 KUY655378 LEU655378 LOQ655378 LYM655378 MII655378 MSE655378 NCA655378 NLW655378 NVS655378 OFO655378 OPK655378 OZG655378 PJC655378 PSY655378 QCU655378 QMQ655378 QWM655378 RGI655378 RQE655378 SAA655378 SJW655378 STS655378 TDO655378 TNK655378 TXG655378 UHC655378 UQY655378 VAU655378 VKQ655378 VUM655378 WEI655378 WOE655378 WYA655378 O720914 LO720914 VK720914 AFG720914 APC720914 AYY720914 BIU720914 BSQ720914 CCM720914 CMI720914 CWE720914 DGA720914 DPW720914 DZS720914 EJO720914 ETK720914 FDG720914 FNC720914 FWY720914 GGU720914 GQQ720914 HAM720914 HKI720914 HUE720914 IEA720914 INW720914 IXS720914 JHO720914 JRK720914 KBG720914 KLC720914 KUY720914 LEU720914 LOQ720914 LYM720914 MII720914 MSE720914 NCA720914 NLW720914 NVS720914 OFO720914 OPK720914 OZG720914 PJC720914 PSY720914 QCU720914 QMQ720914 QWM720914 RGI720914 RQE720914 SAA720914 SJW720914 STS720914 TDO720914 TNK720914 TXG720914 UHC720914 UQY720914 VAU720914 VKQ720914 VUM720914 WEI720914 WOE720914 WYA720914 O786450 LO786450 VK786450 AFG786450 APC786450 AYY786450 BIU786450 BSQ786450 CCM786450 CMI786450 CWE786450 DGA786450 DPW786450 DZS786450 EJO786450 ETK786450 FDG786450 FNC786450 FWY786450 GGU786450 GQQ786450 HAM786450 HKI786450 HUE786450 IEA786450 INW786450 IXS786450 JHO786450 JRK786450 KBG786450 KLC786450 KUY786450 LEU786450 LOQ786450 LYM786450 MII786450 MSE786450 NCA786450 NLW786450 NVS786450 OFO786450 OPK786450 OZG786450 PJC786450 PSY786450 QCU786450 QMQ786450 QWM786450 RGI786450 RQE786450 SAA786450 SJW786450 STS786450 TDO786450 TNK786450 TXG786450 UHC786450 UQY786450 VAU786450 VKQ786450 VUM786450 WEI786450 WOE786450 WYA786450 O851986 LO851986 VK851986 AFG851986 APC851986 AYY851986 BIU851986 BSQ851986 CCM851986 CMI851986 CWE851986 DGA851986 DPW851986 DZS851986 EJO851986 ETK851986 FDG851986 FNC851986 FWY851986 GGU851986 GQQ851986 HAM851986 HKI851986 HUE851986 IEA851986 INW851986 IXS851986 JHO851986 JRK851986 KBG851986 KLC851986 KUY851986 LEU851986 LOQ851986 LYM851986 MII851986 MSE851986 NCA851986 NLW851986 NVS851986 OFO851986 OPK851986 OZG851986 PJC851986 PSY851986 QCU851986 QMQ851986 QWM851986 RGI851986 RQE851986 SAA851986 SJW851986 STS851986 TDO851986 TNK851986 TXG851986 UHC851986 UQY851986 VAU851986 VKQ851986 VUM851986 WEI851986 WOE851986 WYA851986 O917522 LO917522 VK917522 AFG917522 APC917522 AYY917522 BIU917522 BSQ917522 CCM917522 CMI917522 CWE917522 DGA917522 DPW917522 DZS917522 EJO917522 ETK917522 FDG917522 FNC917522 FWY917522 GGU917522 GQQ917522 HAM917522 HKI917522 HUE917522 IEA917522 INW917522 IXS917522 JHO917522 JRK917522 KBG917522 KLC917522 KUY917522 LEU917522 LOQ917522 LYM917522 MII917522 MSE917522 NCA917522 NLW917522 NVS917522 OFO917522 OPK917522 OZG917522 PJC917522 PSY917522 QCU917522 QMQ917522 QWM917522 RGI917522 RQE917522 SAA917522 SJW917522 STS917522 TDO917522 TNK917522 TXG917522 UHC917522 UQY917522 VAU917522 VKQ917522 VUM917522 WEI917522 WOE917522 WYA917522 O983058 LO983058 VK983058 AFG983058 APC983058 AYY983058 BIU983058 BSQ983058 CCM983058 CMI983058 CWE983058 DGA983058 DPW983058 DZS983058 EJO983058 ETK983058 FDG983058 FNC983058 FWY983058 GGU983058 GQQ983058 HAM983058 HKI983058 HUE983058 IEA983058 INW983058 IXS983058 JHO983058 JRK983058 KBG983058 KLC983058 KUY983058 LEU983058 LOQ983058 LYM983058 MII983058 MSE983058 NCA983058 NLW983058 NVS983058 OFO983058 OPK983058 OZG983058 PJC983058 PSY983058 QCU983058 QMQ983058 QWM983058 RGI983058 RQE983058 SAA983058 SJW983058 STS983058 TDO983058 TNK983058 TXG983058 UHC983058 UQY983058 VAU983058 VKQ983058 VUM983058 WEI983058 WOE983058 WYA983058">
      <formula1>kind_of_scheme_in</formula1>
    </dataValidation>
    <dataValidation type="list" allowBlank="1" showInputMessage="1" showErrorMessage="1" errorTitle="Ошибка" error="Выберите значение из списка" sqref="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BZ22 BZ65554 BZ131090 BZ196626 BZ262162 BZ327698 BZ393234 BZ458770 BZ524306 BZ589842 BZ655378 BZ720914 BZ786450 BZ851986 BZ917522 BZ983058">
      <formula1>kind_of_scheme_in</formula1>
    </dataValidation>
    <dataValidation type="textLength" operator="lessThanOrEqual" allowBlank="1" showInputMessage="1" showErrorMessage="1" errorTitle="Ошибка" error="Допускается ввод не более 900 символов!" sqref="LW18:LW25 WYI983054:WYI983061 WOM983054:WOM983061 CH65550:CH65557 LW65550:LW65557 VS65550:VS65557 AFO65550:AFO65557 APK65550:APK65557 AZG65550:AZG65557 BJC65550:BJC65557 BSY65550:BSY65557 CCU65550:CCU65557 CMQ65550:CMQ65557 CWM65550:CWM65557 DGI65550:DGI65557 DQE65550:DQE65557 EAA65550:EAA65557 EJW65550:EJW65557 ETS65550:ETS65557 FDO65550:FDO65557 FNK65550:FNK65557 FXG65550:FXG65557 GHC65550:GHC65557 GQY65550:GQY65557 HAU65550:HAU65557 HKQ65550:HKQ65557 HUM65550:HUM65557 IEI65550:IEI65557 IOE65550:IOE65557 IYA65550:IYA65557 JHW65550:JHW65557 JRS65550:JRS65557 KBO65550:KBO65557 KLK65550:KLK65557 KVG65550:KVG65557 LFC65550:LFC65557 LOY65550:LOY65557 LYU65550:LYU65557 MIQ65550:MIQ65557 MSM65550:MSM65557 NCI65550:NCI65557 NME65550:NME65557 NWA65550:NWA65557 OFW65550:OFW65557 OPS65550:OPS65557 OZO65550:OZO65557 PJK65550:PJK65557 PTG65550:PTG65557 QDC65550:QDC65557 QMY65550:QMY65557 QWU65550:QWU65557 RGQ65550:RGQ65557 RQM65550:RQM65557 SAI65550:SAI65557 SKE65550:SKE65557 SUA65550:SUA65557 TDW65550:TDW65557 TNS65550:TNS65557 TXO65550:TXO65557 UHK65550:UHK65557 URG65550:URG65557 VBC65550:VBC65557 VKY65550:VKY65557 VUU65550:VUU65557 WEQ65550:WEQ65557 WOM65550:WOM65557 WYI65550:WYI65557 CH131086:CH131093 LW131086:LW131093 VS131086:VS131093 AFO131086:AFO131093 APK131086:APK131093 AZG131086:AZG131093 BJC131086:BJC131093 BSY131086:BSY131093 CCU131086:CCU131093 CMQ131086:CMQ131093 CWM131086:CWM131093 DGI131086:DGI131093 DQE131086:DQE131093 EAA131086:EAA131093 EJW131086:EJW131093 ETS131086:ETS131093 FDO131086:FDO131093 FNK131086:FNK131093 FXG131086:FXG131093 GHC131086:GHC131093 GQY131086:GQY131093 HAU131086:HAU131093 HKQ131086:HKQ131093 HUM131086:HUM131093 IEI131086:IEI131093 IOE131086:IOE131093 IYA131086:IYA131093 JHW131086:JHW131093 JRS131086:JRS131093 KBO131086:KBO131093 KLK131086:KLK131093 KVG131086:KVG131093 LFC131086:LFC131093 LOY131086:LOY131093 LYU131086:LYU131093 MIQ131086:MIQ131093 MSM131086:MSM131093 NCI131086:NCI131093 NME131086:NME131093 NWA131086:NWA131093 OFW131086:OFW131093 OPS131086:OPS131093 OZO131086:OZO131093 PJK131086:PJK131093 PTG131086:PTG131093 QDC131086:QDC131093 QMY131086:QMY131093 QWU131086:QWU131093 RGQ131086:RGQ131093 RQM131086:RQM131093 SAI131086:SAI131093 SKE131086:SKE131093 SUA131086:SUA131093 TDW131086:TDW131093 TNS131086:TNS131093 TXO131086:TXO131093 UHK131086:UHK131093 URG131086:URG131093 VBC131086:VBC131093 VKY131086:VKY131093 VUU131086:VUU131093 WEQ131086:WEQ131093 WOM131086:WOM131093 WYI131086:WYI131093 CH196622:CH196629 LW196622:LW196629 VS196622:VS196629 AFO196622:AFO196629 APK196622:APK196629 AZG196622:AZG196629 BJC196622:BJC196629 BSY196622:BSY196629 CCU196622:CCU196629 CMQ196622:CMQ196629 CWM196622:CWM196629 DGI196622:DGI196629 DQE196622:DQE196629 EAA196622:EAA196629 EJW196622:EJW196629 ETS196622:ETS196629 FDO196622:FDO196629 FNK196622:FNK196629 FXG196622:FXG196629 GHC196622:GHC196629 GQY196622:GQY196629 HAU196622:HAU196629 HKQ196622:HKQ196629 HUM196622:HUM196629 IEI196622:IEI196629 IOE196622:IOE196629 IYA196622:IYA196629 JHW196622:JHW196629 JRS196622:JRS196629 KBO196622:KBO196629 KLK196622:KLK196629 KVG196622:KVG196629 LFC196622:LFC196629 LOY196622:LOY196629 LYU196622:LYU196629 MIQ196622:MIQ196629 MSM196622:MSM196629 NCI196622:NCI196629 NME196622:NME196629 NWA196622:NWA196629 OFW196622:OFW196629 OPS196622:OPS196629 OZO196622:OZO196629 PJK196622:PJK196629 PTG196622:PTG196629 QDC196622:QDC196629 QMY196622:QMY196629 QWU196622:QWU196629 RGQ196622:RGQ196629 RQM196622:RQM196629 SAI196622:SAI196629 SKE196622:SKE196629 SUA196622:SUA196629 TDW196622:TDW196629 TNS196622:TNS196629 TXO196622:TXO196629 UHK196622:UHK196629 URG196622:URG196629 VBC196622:VBC196629 VKY196622:VKY196629 VUU196622:VUU196629 WEQ196622:WEQ196629 WOM196622:WOM196629 WYI196622:WYI196629 CH262158:CH262165 LW262158:LW262165 VS262158:VS262165 AFO262158:AFO262165 APK262158:APK262165 AZG262158:AZG262165 BJC262158:BJC262165 BSY262158:BSY262165 CCU262158:CCU262165 CMQ262158:CMQ262165 CWM262158:CWM262165 DGI262158:DGI262165 DQE262158:DQE262165 EAA262158:EAA262165 EJW262158:EJW262165 ETS262158:ETS262165 FDO262158:FDO262165 FNK262158:FNK262165 FXG262158:FXG262165 GHC262158:GHC262165 GQY262158:GQY262165 HAU262158:HAU262165 HKQ262158:HKQ262165 HUM262158:HUM262165 IEI262158:IEI262165 IOE262158:IOE262165 IYA262158:IYA262165 JHW262158:JHW262165 JRS262158:JRS262165 KBO262158:KBO262165 KLK262158:KLK262165 KVG262158:KVG262165 LFC262158:LFC262165 LOY262158:LOY262165 LYU262158:LYU262165 MIQ262158:MIQ262165 MSM262158:MSM262165 NCI262158:NCI262165 NME262158:NME262165 NWA262158:NWA262165 OFW262158:OFW262165 OPS262158:OPS262165 OZO262158:OZO262165 PJK262158:PJK262165 PTG262158:PTG262165 QDC262158:QDC262165 QMY262158:QMY262165 QWU262158:QWU262165 RGQ262158:RGQ262165 RQM262158:RQM262165 SAI262158:SAI262165 SKE262158:SKE262165 SUA262158:SUA262165 TDW262158:TDW262165 TNS262158:TNS262165 TXO262158:TXO262165 UHK262158:UHK262165 URG262158:URG262165 VBC262158:VBC262165 VKY262158:VKY262165 VUU262158:VUU262165 WEQ262158:WEQ262165 WOM262158:WOM262165 WYI262158:WYI262165 CH327694:CH327701 LW327694:LW327701 VS327694:VS327701 AFO327694:AFO327701 APK327694:APK327701 AZG327694:AZG327701 BJC327694:BJC327701 BSY327694:BSY327701 CCU327694:CCU327701 CMQ327694:CMQ327701 CWM327694:CWM327701 DGI327694:DGI327701 DQE327694:DQE327701 EAA327694:EAA327701 EJW327694:EJW327701 ETS327694:ETS327701 FDO327694:FDO327701 FNK327694:FNK327701 FXG327694:FXG327701 GHC327694:GHC327701 GQY327694:GQY327701 HAU327694:HAU327701 HKQ327694:HKQ327701 HUM327694:HUM327701 IEI327694:IEI327701 IOE327694:IOE327701 IYA327694:IYA327701 JHW327694:JHW327701 JRS327694:JRS327701 KBO327694:KBO327701 KLK327694:KLK327701 KVG327694:KVG327701 LFC327694:LFC327701 LOY327694:LOY327701 LYU327694:LYU327701 MIQ327694:MIQ327701 MSM327694:MSM327701 NCI327694:NCI327701 NME327694:NME327701 NWA327694:NWA327701 OFW327694:OFW327701 OPS327694:OPS327701 OZO327694:OZO327701 PJK327694:PJK327701 PTG327694:PTG327701 QDC327694:QDC327701 QMY327694:QMY327701 QWU327694:QWU327701 RGQ327694:RGQ327701 RQM327694:RQM327701 SAI327694:SAI327701 SKE327694:SKE327701 SUA327694:SUA327701 TDW327694:TDW327701 TNS327694:TNS327701 TXO327694:TXO327701 UHK327694:UHK327701 URG327694:URG327701 VBC327694:VBC327701 VKY327694:VKY327701 VUU327694:VUU327701 WEQ327694:WEQ327701 WOM327694:WOM327701 WYI327694:WYI327701 CH393230:CH393237 LW393230:LW393237 VS393230:VS393237 AFO393230:AFO393237 APK393230:APK393237 AZG393230:AZG393237 BJC393230:BJC393237 BSY393230:BSY393237 CCU393230:CCU393237 CMQ393230:CMQ393237 CWM393230:CWM393237 DGI393230:DGI393237 DQE393230:DQE393237 EAA393230:EAA393237 EJW393230:EJW393237 ETS393230:ETS393237 FDO393230:FDO393237 FNK393230:FNK393237 FXG393230:FXG393237 GHC393230:GHC393237 GQY393230:GQY393237 HAU393230:HAU393237 HKQ393230:HKQ393237 HUM393230:HUM393237 IEI393230:IEI393237 IOE393230:IOE393237 IYA393230:IYA393237 JHW393230:JHW393237 JRS393230:JRS393237 KBO393230:KBO393237 KLK393230:KLK393237 KVG393230:KVG393237 LFC393230:LFC393237 LOY393230:LOY393237 LYU393230:LYU393237 MIQ393230:MIQ393237 MSM393230:MSM393237 NCI393230:NCI393237 NME393230:NME393237 NWA393230:NWA393237 OFW393230:OFW393237 OPS393230:OPS393237 OZO393230:OZO393237 PJK393230:PJK393237 PTG393230:PTG393237 QDC393230:QDC393237 QMY393230:QMY393237 QWU393230:QWU393237 RGQ393230:RGQ393237 RQM393230:RQM393237 SAI393230:SAI393237 SKE393230:SKE393237 SUA393230:SUA393237 TDW393230:TDW393237 TNS393230:TNS393237 TXO393230:TXO393237 UHK393230:UHK393237 URG393230:URG393237 VBC393230:VBC393237 VKY393230:VKY393237 VUU393230:VUU393237 WEQ393230:WEQ393237 WOM393230:WOM393237 WYI393230:WYI393237 CH458766:CH458773 LW458766:LW458773 VS458766:VS458773 AFO458766:AFO458773 APK458766:APK458773 AZG458766:AZG458773 BJC458766:BJC458773 BSY458766:BSY458773 CCU458766:CCU458773 CMQ458766:CMQ458773 CWM458766:CWM458773 DGI458766:DGI458773 DQE458766:DQE458773 EAA458766:EAA458773 EJW458766:EJW458773 ETS458766:ETS458773 FDO458766:FDO458773 FNK458766:FNK458773 FXG458766:FXG458773 GHC458766:GHC458773 GQY458766:GQY458773 HAU458766:HAU458773 HKQ458766:HKQ458773 HUM458766:HUM458773 IEI458766:IEI458773 IOE458766:IOE458773 IYA458766:IYA458773 JHW458766:JHW458773 JRS458766:JRS458773 KBO458766:KBO458773 KLK458766:KLK458773 KVG458766:KVG458773 LFC458766:LFC458773 LOY458766:LOY458773 LYU458766:LYU458773 MIQ458766:MIQ458773 MSM458766:MSM458773 NCI458766:NCI458773 NME458766:NME458773 NWA458766:NWA458773 OFW458766:OFW458773 OPS458766:OPS458773 OZO458766:OZO458773 PJK458766:PJK458773 PTG458766:PTG458773 QDC458766:QDC458773 QMY458766:QMY458773 QWU458766:QWU458773 RGQ458766:RGQ458773 RQM458766:RQM458773 SAI458766:SAI458773 SKE458766:SKE458773 SUA458766:SUA458773 TDW458766:TDW458773 TNS458766:TNS458773 TXO458766:TXO458773 UHK458766:UHK458773 URG458766:URG458773 VBC458766:VBC458773 VKY458766:VKY458773 VUU458766:VUU458773 WEQ458766:WEQ458773 WOM458766:WOM458773 WYI458766:WYI458773 CH524302:CH524309 LW524302:LW524309 VS524302:VS524309 AFO524302:AFO524309 APK524302:APK524309 AZG524302:AZG524309 BJC524302:BJC524309 BSY524302:BSY524309 CCU524302:CCU524309 CMQ524302:CMQ524309 CWM524302:CWM524309 DGI524302:DGI524309 DQE524302:DQE524309 EAA524302:EAA524309 EJW524302:EJW524309 ETS524302:ETS524309 FDO524302:FDO524309 FNK524302:FNK524309 FXG524302:FXG524309 GHC524302:GHC524309 GQY524302:GQY524309 HAU524302:HAU524309 HKQ524302:HKQ524309 HUM524302:HUM524309 IEI524302:IEI524309 IOE524302:IOE524309 IYA524302:IYA524309 JHW524302:JHW524309 JRS524302:JRS524309 KBO524302:KBO524309 KLK524302:KLK524309 KVG524302:KVG524309 LFC524302:LFC524309 LOY524302:LOY524309 LYU524302:LYU524309 MIQ524302:MIQ524309 MSM524302:MSM524309 NCI524302:NCI524309 NME524302:NME524309 NWA524302:NWA524309 OFW524302:OFW524309 OPS524302:OPS524309 OZO524302:OZO524309 PJK524302:PJK524309 PTG524302:PTG524309 QDC524302:QDC524309 QMY524302:QMY524309 QWU524302:QWU524309 RGQ524302:RGQ524309 RQM524302:RQM524309 SAI524302:SAI524309 SKE524302:SKE524309 SUA524302:SUA524309 TDW524302:TDW524309 TNS524302:TNS524309 TXO524302:TXO524309 UHK524302:UHK524309 URG524302:URG524309 VBC524302:VBC524309 VKY524302:VKY524309 VUU524302:VUU524309 WEQ524302:WEQ524309 WOM524302:WOM524309 WYI524302:WYI524309 CH589838:CH589845 LW589838:LW589845 VS589838:VS589845 AFO589838:AFO589845 APK589838:APK589845 AZG589838:AZG589845 BJC589838:BJC589845 BSY589838:BSY589845 CCU589838:CCU589845 CMQ589838:CMQ589845 CWM589838:CWM589845 DGI589838:DGI589845 DQE589838:DQE589845 EAA589838:EAA589845 EJW589838:EJW589845 ETS589838:ETS589845 FDO589838:FDO589845 FNK589838:FNK589845 FXG589838:FXG589845 GHC589838:GHC589845 GQY589838:GQY589845 HAU589838:HAU589845 HKQ589838:HKQ589845 HUM589838:HUM589845 IEI589838:IEI589845 IOE589838:IOE589845 IYA589838:IYA589845 JHW589838:JHW589845 JRS589838:JRS589845 KBO589838:KBO589845 KLK589838:KLK589845 KVG589838:KVG589845 LFC589838:LFC589845 LOY589838:LOY589845 LYU589838:LYU589845 MIQ589838:MIQ589845 MSM589838:MSM589845 NCI589838:NCI589845 NME589838:NME589845 NWA589838:NWA589845 OFW589838:OFW589845 OPS589838:OPS589845 OZO589838:OZO589845 PJK589838:PJK589845 PTG589838:PTG589845 QDC589838:QDC589845 QMY589838:QMY589845 QWU589838:QWU589845 RGQ589838:RGQ589845 RQM589838:RQM589845 SAI589838:SAI589845 SKE589838:SKE589845 SUA589838:SUA589845 TDW589838:TDW589845 TNS589838:TNS589845 TXO589838:TXO589845 UHK589838:UHK589845 URG589838:URG589845 VBC589838:VBC589845 VKY589838:VKY589845 VUU589838:VUU589845 WEQ589838:WEQ589845 WOM589838:WOM589845 WYI589838:WYI589845 CH655374:CH655381 LW655374:LW655381 VS655374:VS655381 AFO655374:AFO655381 APK655374:APK655381 AZG655374:AZG655381 BJC655374:BJC655381 BSY655374:BSY655381 CCU655374:CCU655381 CMQ655374:CMQ655381 CWM655374:CWM655381 DGI655374:DGI655381 DQE655374:DQE655381 EAA655374:EAA655381 EJW655374:EJW655381 ETS655374:ETS655381 FDO655374:FDO655381 FNK655374:FNK655381 FXG655374:FXG655381 GHC655374:GHC655381 GQY655374:GQY655381 HAU655374:HAU655381 HKQ655374:HKQ655381 HUM655374:HUM655381 IEI655374:IEI655381 IOE655374:IOE655381 IYA655374:IYA655381 JHW655374:JHW655381 JRS655374:JRS655381 KBO655374:KBO655381 KLK655374:KLK655381 KVG655374:KVG655381 LFC655374:LFC655381 LOY655374:LOY655381 LYU655374:LYU655381 MIQ655374:MIQ655381 MSM655374:MSM655381 NCI655374:NCI655381 NME655374:NME655381 NWA655374:NWA655381 OFW655374:OFW655381 OPS655374:OPS655381 OZO655374:OZO655381 PJK655374:PJK655381 PTG655374:PTG655381 QDC655374:QDC655381 QMY655374:QMY655381 QWU655374:QWU655381 RGQ655374:RGQ655381 RQM655374:RQM655381 SAI655374:SAI655381 SKE655374:SKE655381 SUA655374:SUA655381 TDW655374:TDW655381 TNS655374:TNS655381 TXO655374:TXO655381 UHK655374:UHK655381 URG655374:URG655381 VBC655374:VBC655381 VKY655374:VKY655381 VUU655374:VUU655381 WEQ655374:WEQ655381 WOM655374:WOM655381 WYI655374:WYI655381 CH720910:CH720917 LW720910:LW720917 VS720910:VS720917 AFO720910:AFO720917 APK720910:APK720917 AZG720910:AZG720917 BJC720910:BJC720917 BSY720910:BSY720917 CCU720910:CCU720917 CMQ720910:CMQ720917 CWM720910:CWM720917 DGI720910:DGI720917 DQE720910:DQE720917 EAA720910:EAA720917 EJW720910:EJW720917 ETS720910:ETS720917 FDO720910:FDO720917 FNK720910:FNK720917 FXG720910:FXG720917 GHC720910:GHC720917 GQY720910:GQY720917 HAU720910:HAU720917 HKQ720910:HKQ720917 HUM720910:HUM720917 IEI720910:IEI720917 IOE720910:IOE720917 IYA720910:IYA720917 JHW720910:JHW720917 JRS720910:JRS720917 KBO720910:KBO720917 KLK720910:KLK720917 KVG720910:KVG720917 LFC720910:LFC720917 LOY720910:LOY720917 LYU720910:LYU720917 MIQ720910:MIQ720917 MSM720910:MSM720917 NCI720910:NCI720917 NME720910:NME720917 NWA720910:NWA720917 OFW720910:OFW720917 OPS720910:OPS720917 OZO720910:OZO720917 PJK720910:PJK720917 PTG720910:PTG720917 QDC720910:QDC720917 QMY720910:QMY720917 QWU720910:QWU720917 RGQ720910:RGQ720917 RQM720910:RQM720917 SAI720910:SAI720917 SKE720910:SKE720917 SUA720910:SUA720917 TDW720910:TDW720917 TNS720910:TNS720917 TXO720910:TXO720917 UHK720910:UHK720917 URG720910:URG720917 VBC720910:VBC720917 VKY720910:VKY720917 VUU720910:VUU720917 WEQ720910:WEQ720917 WOM720910:WOM720917 WYI720910:WYI720917 CH786446:CH786453 LW786446:LW786453 VS786446:VS786453 AFO786446:AFO786453 APK786446:APK786453 AZG786446:AZG786453 BJC786446:BJC786453 BSY786446:BSY786453 CCU786446:CCU786453 CMQ786446:CMQ786453 CWM786446:CWM786453 DGI786446:DGI786453 DQE786446:DQE786453 EAA786446:EAA786453 EJW786446:EJW786453 ETS786446:ETS786453 FDO786446:FDO786453 FNK786446:FNK786453 FXG786446:FXG786453 GHC786446:GHC786453 GQY786446:GQY786453 HAU786446:HAU786453 HKQ786446:HKQ786453 HUM786446:HUM786453 IEI786446:IEI786453 IOE786446:IOE786453 IYA786446:IYA786453 JHW786446:JHW786453 JRS786446:JRS786453 KBO786446:KBO786453 KLK786446:KLK786453 KVG786446:KVG786453 LFC786446:LFC786453 LOY786446:LOY786453 LYU786446:LYU786453 MIQ786446:MIQ786453 MSM786446:MSM786453 NCI786446:NCI786453 NME786446:NME786453 NWA786446:NWA786453 OFW786446:OFW786453 OPS786446:OPS786453 OZO786446:OZO786453 PJK786446:PJK786453 PTG786446:PTG786453 QDC786446:QDC786453 QMY786446:QMY786453 QWU786446:QWU786453 RGQ786446:RGQ786453 RQM786446:RQM786453 SAI786446:SAI786453 SKE786446:SKE786453 SUA786446:SUA786453 TDW786446:TDW786453 TNS786446:TNS786453 TXO786446:TXO786453 UHK786446:UHK786453 URG786446:URG786453 VBC786446:VBC786453 VKY786446:VKY786453 VUU786446:VUU786453 WEQ786446:WEQ786453 WOM786446:WOM786453 WYI786446:WYI786453 CH851982:CH851989 LW851982:LW851989 VS851982:VS851989 AFO851982:AFO851989 APK851982:APK851989 AZG851982:AZG851989 BJC851982:BJC851989 BSY851982:BSY851989 CCU851982:CCU851989 CMQ851982:CMQ851989 CWM851982:CWM851989 DGI851982:DGI851989 DQE851982:DQE851989 EAA851982:EAA851989 EJW851982:EJW851989 ETS851982:ETS851989 FDO851982:FDO851989 FNK851982:FNK851989 FXG851982:FXG851989 GHC851982:GHC851989 GQY851982:GQY851989 HAU851982:HAU851989 HKQ851982:HKQ851989 HUM851982:HUM851989 IEI851982:IEI851989 IOE851982:IOE851989 IYA851982:IYA851989 JHW851982:JHW851989 JRS851982:JRS851989 KBO851982:KBO851989 KLK851982:KLK851989 KVG851982:KVG851989 LFC851982:LFC851989 LOY851982:LOY851989 LYU851982:LYU851989 MIQ851982:MIQ851989 MSM851982:MSM851989 NCI851982:NCI851989 NME851982:NME851989 NWA851982:NWA851989 OFW851982:OFW851989 OPS851982:OPS851989 OZO851982:OZO851989 PJK851982:PJK851989 PTG851982:PTG851989 QDC851982:QDC851989 QMY851982:QMY851989 QWU851982:QWU851989 RGQ851982:RGQ851989 RQM851982:RQM851989 SAI851982:SAI851989 SKE851982:SKE851989 SUA851982:SUA851989 TDW851982:TDW851989 TNS851982:TNS851989 TXO851982:TXO851989 UHK851982:UHK851989 URG851982:URG851989 VBC851982:VBC851989 VKY851982:VKY851989 VUU851982:VUU851989 WEQ851982:WEQ851989 WOM851982:WOM851989 WYI851982:WYI851989 CH917518:CH917525 LW917518:LW917525 VS917518:VS917525 AFO917518:AFO917525 APK917518:APK917525 AZG917518:AZG917525 BJC917518:BJC917525 BSY917518:BSY917525 CCU917518:CCU917525 CMQ917518:CMQ917525 CWM917518:CWM917525 DGI917518:DGI917525 DQE917518:DQE917525 EAA917518:EAA917525 EJW917518:EJW917525 ETS917518:ETS917525 FDO917518:FDO917525 FNK917518:FNK917525 FXG917518:FXG917525 GHC917518:GHC917525 GQY917518:GQY917525 HAU917518:HAU917525 HKQ917518:HKQ917525 HUM917518:HUM917525 IEI917518:IEI917525 IOE917518:IOE917525 IYA917518:IYA917525 JHW917518:JHW917525 JRS917518:JRS917525 KBO917518:KBO917525 KLK917518:KLK917525 KVG917518:KVG917525 LFC917518:LFC917525 LOY917518:LOY917525 LYU917518:LYU917525 MIQ917518:MIQ917525 MSM917518:MSM917525 NCI917518:NCI917525 NME917518:NME917525 NWA917518:NWA917525 OFW917518:OFW917525 OPS917518:OPS917525 OZO917518:OZO917525 PJK917518:PJK917525 PTG917518:PTG917525 QDC917518:QDC917525 QMY917518:QMY917525 QWU917518:QWU917525 RGQ917518:RGQ917525 RQM917518:RQM917525 SAI917518:SAI917525 SKE917518:SKE917525 SUA917518:SUA917525 TDW917518:TDW917525 TNS917518:TNS917525 TXO917518:TXO917525 UHK917518:UHK917525 URG917518:URG917525 VBC917518:VBC917525 VKY917518:VKY917525 VUU917518:VUU917525 WEQ917518:WEQ917525 WOM917518:WOM917525 WYI917518:WYI917525 CH983054:CH983061 LW983054:LW983061 VS983054:VS983061 AFO983054:AFO983061 APK983054:APK983061 AZG983054:AZG983061 BJC983054:BJC983061 BSY983054:BSY983061 CCU983054:CCU983061 CMQ983054:CMQ983061 CWM983054:CWM983061 DGI983054:DGI983061 DQE983054:DQE983061 EAA983054:EAA983061 EJW983054:EJW983061 ETS983054:ETS983061 FDO983054:FDO983061 FNK983054:FNK983061 FXG983054:FXG983061 GHC983054:GHC983061 GQY983054:GQY983061 HAU983054:HAU983061 HKQ983054:HKQ983061 HUM983054:HUM983061 IEI983054:IEI983061 IOE983054:IOE983061 IYA983054:IYA983061 JHW983054:JHW983061 JRS983054:JRS983061 KBO983054:KBO983061 KLK983054:KLK983061 KVG983054:KVG983061 LFC983054:LFC983061 LOY983054:LOY983061 LYU983054:LYU983061 MIQ983054:MIQ983061 MSM983054:MSM983061 NCI983054:NCI983061 NME983054:NME983061 NWA983054:NWA983061 OFW983054:OFW983061 OPS983054:OPS983061 OZO983054:OZO983061 PJK983054:PJK983061 PTG983054:PTG983061 QDC983054:QDC983061 QMY983054:QMY983061 QWU983054:QWU983061 RGQ983054:RGQ983061 RQM983054:RQM983061 SAI983054:SAI983061 SKE983054:SKE983061 SUA983054:SUA983061 TDW983054:TDW983061 TNS983054:TNS983061 TXO983054:TXO983061 UHK983054:UHK983061 URG983054:URG983061 VBC983054:VBC983061 VKY983054:VKY983061 VUU983054:VUU983061 WEQ983054:WEQ983061 VS18:VS25 AFO18:AFO25 APK18:APK25 AZG18:AZG25 BJC18:BJC25 BSY18:BSY25 CCU18:CCU25 CMQ18:CMQ25 CWM18:CWM25 DGI18:DGI25 DQE18:DQE25 EAA18:EAA25 EJW18:EJW25 ETS18:ETS25 FDO18:FDO25 FNK18:FNK25 FXG18:FXG25 GHC18:GHC25 GQY18:GQY25 HAU18:HAU25 HKQ18:HKQ25 HUM18:HUM25 IEI18:IEI25 IOE18:IOE25 IYA18:IYA25 JHW18:JHW25 JRS18:JRS25 KBO18:KBO25 KLK18:KLK25 KVG18:KVG25 LFC18:LFC25 LOY18:LOY25 LYU18:LYU25 MIQ18:MIQ25 MSM18:MSM25 NCI18:NCI25 NME18:NME25 NWA18:NWA25 OFW18:OFW25 OPS18:OPS25 OZO18:OZO25 PJK18:PJK25 PTG18:PTG25 QDC18:QDC25 QMY18:QMY25 QWU18:QWU25 RGQ18:RGQ25 RQM18:RQM25 SAI18:SAI25 SKE18:SKE25 SUA18:SUA25 TDW18:TDW25 TNS18:TNS25 TXO18:TXO25 UHK18:UHK25 URG18:URG25 VBC18:VBC25 VKY18:VKY25 VUU18:VUU25 WEQ18:WEQ25 WOM18:WOM25 WYI18:WYI25">
      <formula1>900</formula1>
    </dataValidation>
    <dataValidation type="list" allowBlank="1" showInputMessage="1" prompt="Выберите значение из списка" errorTitle="Ошибка" error="Выберите значение из списка" sqref="LO23:LV23 VK23:VR23 AFG23:AFN23 APC23:APJ23 AYY23:AZF23 BIU23:BJB23 BSQ23:BSX23 CCM23:CCT23 CMI23:CMP23 CWE23:CWL23 DGA23:DGH23 DPW23:DQD23 DZS23:DZZ23 EJO23:EJV23 ETK23:ETR23 FDG23:FDN23 FNC23:FNJ23 FWY23:FXF23 GGU23:GHB23 GQQ23:GQX23 HAM23:HAT23 HKI23:HKP23 HUE23:HUL23 IEA23:IEH23 INW23:IOD23 IXS23:IXZ23 JHO23:JHV23 JRK23:JRR23 KBG23:KBN23 KLC23:KLJ23 KUY23:KVF23 LEU23:LFB23 LOQ23:LOX23 LYM23:LYT23 MII23:MIP23 MSE23:MSL23 NCA23:NCH23 NLW23:NMD23 NVS23:NVZ23 OFO23:OFV23 OPK23:OPR23 OZG23:OZN23 PJC23:PJJ23 PSY23:PTF23 QCU23:QDB23 QMQ23:QMX23 QWM23:QWT23 RGI23:RGP23 RQE23:RQL23 SAA23:SAH23 SJW23:SKD23 STS23:STZ23 TDO23:TDV23 TNK23:TNR23 TXG23:TXN23 UHC23:UHJ23 UQY23:URF23 VAU23:VBB23 VKQ23:VKX23 VUM23:VUT23 WEI23:WEP23 WOE23:WOL23 WYA23:WYH23 LO65555:LV65555 VK65555:VR65555 AFG65555:AFN65555 APC65555:APJ65555 AYY65555:AZF65555 BIU65555:BJB65555 BSQ65555:BSX65555 CCM65555:CCT65555 CMI65555:CMP65555 CWE65555:CWL65555 DGA65555:DGH65555 DPW65555:DQD65555 DZS65555:DZZ65555 EJO65555:EJV65555 ETK65555:ETR65555 FDG65555:FDN65555 FNC65555:FNJ65555 FWY65555:FXF65555 GGU65555:GHB65555 GQQ65555:GQX65555 HAM65555:HAT65555 HKI65555:HKP65555 HUE65555:HUL65555 IEA65555:IEH65555 INW65555:IOD65555 IXS65555:IXZ65555 JHO65555:JHV65555 JRK65555:JRR65555 KBG65555:KBN65555 KLC65555:KLJ65555 KUY65555:KVF65555 LEU65555:LFB65555 LOQ65555:LOX65555 LYM65555:LYT65555 MII65555:MIP65555 MSE65555:MSL65555 NCA65555:NCH65555 NLW65555:NMD65555 NVS65555:NVZ65555 OFO65555:OFV65555 OPK65555:OPR65555 OZG65555:OZN65555 PJC65555:PJJ65555 PSY65555:PTF65555 QCU65555:QDB65555 QMQ65555:QMX65555 QWM65555:QWT65555 RGI65555:RGP65555 RQE65555:RQL65555 SAA65555:SAH65555 SJW65555:SKD65555 STS65555:STZ65555 TDO65555:TDV65555 TNK65555:TNR65555 TXG65555:TXN65555 UHC65555:UHJ65555 UQY65555:URF65555 VAU65555:VBB65555 VKQ65555:VKX65555 VUM65555:VUT65555 WEI65555:WEP65555 WOE65555:WOL65555 WYA65555:WYH65555 LO131091:LV131091 VK131091:VR131091 AFG131091:AFN131091 APC131091:APJ131091 AYY131091:AZF131091 BIU131091:BJB131091 BSQ131091:BSX131091 CCM131091:CCT131091 CMI131091:CMP131091 CWE131091:CWL131091 DGA131091:DGH131091 DPW131091:DQD131091 DZS131091:DZZ131091 EJO131091:EJV131091 ETK131091:ETR131091 FDG131091:FDN131091 FNC131091:FNJ131091 FWY131091:FXF131091 GGU131091:GHB131091 GQQ131091:GQX131091 HAM131091:HAT131091 HKI131091:HKP131091 HUE131091:HUL131091 IEA131091:IEH131091 INW131091:IOD131091 IXS131091:IXZ131091 JHO131091:JHV131091 JRK131091:JRR131091 KBG131091:KBN131091 KLC131091:KLJ131091 KUY131091:KVF131091 LEU131091:LFB131091 LOQ131091:LOX131091 LYM131091:LYT131091 MII131091:MIP131091 MSE131091:MSL131091 NCA131091:NCH131091 NLW131091:NMD131091 NVS131091:NVZ131091 OFO131091:OFV131091 OPK131091:OPR131091 OZG131091:OZN131091 PJC131091:PJJ131091 PSY131091:PTF131091 QCU131091:QDB131091 QMQ131091:QMX131091 QWM131091:QWT131091 RGI131091:RGP131091 RQE131091:RQL131091 SAA131091:SAH131091 SJW131091:SKD131091 STS131091:STZ131091 TDO131091:TDV131091 TNK131091:TNR131091 TXG131091:TXN131091 UHC131091:UHJ131091 UQY131091:URF131091 VAU131091:VBB131091 VKQ131091:VKX131091 VUM131091:VUT131091 WEI131091:WEP131091 WOE131091:WOL131091 WYA131091:WYH131091 LO196627:LV196627 VK196627:VR196627 AFG196627:AFN196627 APC196627:APJ196627 AYY196627:AZF196627 BIU196627:BJB196627 BSQ196627:BSX196627 CCM196627:CCT196627 CMI196627:CMP196627 CWE196627:CWL196627 DGA196627:DGH196627 DPW196627:DQD196627 DZS196627:DZZ196627 EJO196627:EJV196627 ETK196627:ETR196627 FDG196627:FDN196627 FNC196627:FNJ196627 FWY196627:FXF196627 GGU196627:GHB196627 GQQ196627:GQX196627 HAM196627:HAT196627 HKI196627:HKP196627 HUE196627:HUL196627 IEA196627:IEH196627 INW196627:IOD196627 IXS196627:IXZ196627 JHO196627:JHV196627 JRK196627:JRR196627 KBG196627:KBN196627 KLC196627:KLJ196627 KUY196627:KVF196627 LEU196627:LFB196627 LOQ196627:LOX196627 LYM196627:LYT196627 MII196627:MIP196627 MSE196627:MSL196627 NCA196627:NCH196627 NLW196627:NMD196627 NVS196627:NVZ196627 OFO196627:OFV196627 OPK196627:OPR196627 OZG196627:OZN196627 PJC196627:PJJ196627 PSY196627:PTF196627 QCU196627:QDB196627 QMQ196627:QMX196627 QWM196627:QWT196627 RGI196627:RGP196627 RQE196627:RQL196627 SAA196627:SAH196627 SJW196627:SKD196627 STS196627:STZ196627 TDO196627:TDV196627 TNK196627:TNR196627 TXG196627:TXN196627 UHC196627:UHJ196627 UQY196627:URF196627 VAU196627:VBB196627 VKQ196627:VKX196627 VUM196627:VUT196627 WEI196627:WEP196627 WOE196627:WOL196627 WYA196627:WYH196627 LO262163:LV262163 VK262163:VR262163 AFG262163:AFN262163 APC262163:APJ262163 AYY262163:AZF262163 BIU262163:BJB262163 BSQ262163:BSX262163 CCM262163:CCT262163 CMI262163:CMP262163 CWE262163:CWL262163 DGA262163:DGH262163 DPW262163:DQD262163 DZS262163:DZZ262163 EJO262163:EJV262163 ETK262163:ETR262163 FDG262163:FDN262163 FNC262163:FNJ262163 FWY262163:FXF262163 GGU262163:GHB262163 GQQ262163:GQX262163 HAM262163:HAT262163 HKI262163:HKP262163 HUE262163:HUL262163 IEA262163:IEH262163 INW262163:IOD262163 IXS262163:IXZ262163 JHO262163:JHV262163 JRK262163:JRR262163 KBG262163:KBN262163 KLC262163:KLJ262163 KUY262163:KVF262163 LEU262163:LFB262163 LOQ262163:LOX262163 LYM262163:LYT262163 MII262163:MIP262163 MSE262163:MSL262163 NCA262163:NCH262163 NLW262163:NMD262163 NVS262163:NVZ262163 OFO262163:OFV262163 OPK262163:OPR262163 OZG262163:OZN262163 PJC262163:PJJ262163 PSY262163:PTF262163 QCU262163:QDB262163 QMQ262163:QMX262163 QWM262163:QWT262163 RGI262163:RGP262163 RQE262163:RQL262163 SAA262163:SAH262163 SJW262163:SKD262163 STS262163:STZ262163 TDO262163:TDV262163 TNK262163:TNR262163 TXG262163:TXN262163 UHC262163:UHJ262163 UQY262163:URF262163 VAU262163:VBB262163 VKQ262163:VKX262163 VUM262163:VUT262163 WEI262163:WEP262163 WOE262163:WOL262163 WYA262163:WYH262163 LO327699:LV327699 VK327699:VR327699 AFG327699:AFN327699 APC327699:APJ327699 AYY327699:AZF327699 BIU327699:BJB327699 BSQ327699:BSX327699 CCM327699:CCT327699 CMI327699:CMP327699 CWE327699:CWL327699 DGA327699:DGH327699 DPW327699:DQD327699 DZS327699:DZZ327699 EJO327699:EJV327699 ETK327699:ETR327699 FDG327699:FDN327699 FNC327699:FNJ327699 FWY327699:FXF327699 GGU327699:GHB327699 GQQ327699:GQX327699 HAM327699:HAT327699 HKI327699:HKP327699 HUE327699:HUL327699 IEA327699:IEH327699 INW327699:IOD327699 IXS327699:IXZ327699 JHO327699:JHV327699 JRK327699:JRR327699 KBG327699:KBN327699 KLC327699:KLJ327699 KUY327699:KVF327699 LEU327699:LFB327699 LOQ327699:LOX327699 LYM327699:LYT327699 MII327699:MIP327699 MSE327699:MSL327699 NCA327699:NCH327699 NLW327699:NMD327699 NVS327699:NVZ327699 OFO327699:OFV327699 OPK327699:OPR327699 OZG327699:OZN327699 PJC327699:PJJ327699 PSY327699:PTF327699 QCU327699:QDB327699 QMQ327699:QMX327699 QWM327699:QWT327699 RGI327699:RGP327699 RQE327699:RQL327699 SAA327699:SAH327699 SJW327699:SKD327699 STS327699:STZ327699 TDO327699:TDV327699 TNK327699:TNR327699 TXG327699:TXN327699 UHC327699:UHJ327699 UQY327699:URF327699 VAU327699:VBB327699 VKQ327699:VKX327699 VUM327699:VUT327699 WEI327699:WEP327699 WOE327699:WOL327699 WYA327699:WYH327699 LO393235:LV393235 VK393235:VR393235 AFG393235:AFN393235 APC393235:APJ393235 AYY393235:AZF393235 BIU393235:BJB393235 BSQ393235:BSX393235 CCM393235:CCT393235 CMI393235:CMP393235 CWE393235:CWL393235 DGA393235:DGH393235 DPW393235:DQD393235 DZS393235:DZZ393235 EJO393235:EJV393235 ETK393235:ETR393235 FDG393235:FDN393235 FNC393235:FNJ393235 FWY393235:FXF393235 GGU393235:GHB393235 GQQ393235:GQX393235 HAM393235:HAT393235 HKI393235:HKP393235 HUE393235:HUL393235 IEA393235:IEH393235 INW393235:IOD393235 IXS393235:IXZ393235 JHO393235:JHV393235 JRK393235:JRR393235 KBG393235:KBN393235 KLC393235:KLJ393235 KUY393235:KVF393235 LEU393235:LFB393235 LOQ393235:LOX393235 LYM393235:LYT393235 MII393235:MIP393235 MSE393235:MSL393235 NCA393235:NCH393235 NLW393235:NMD393235 NVS393235:NVZ393235 OFO393235:OFV393235 OPK393235:OPR393235 OZG393235:OZN393235 PJC393235:PJJ393235 PSY393235:PTF393235 QCU393235:QDB393235 QMQ393235:QMX393235 QWM393235:QWT393235 RGI393235:RGP393235 RQE393235:RQL393235 SAA393235:SAH393235 SJW393235:SKD393235 STS393235:STZ393235 TDO393235:TDV393235 TNK393235:TNR393235 TXG393235:TXN393235 UHC393235:UHJ393235 UQY393235:URF393235 VAU393235:VBB393235 VKQ393235:VKX393235 VUM393235:VUT393235 WEI393235:WEP393235 WOE393235:WOL393235 WYA393235:WYH393235 LO458771:LV458771 VK458771:VR458771 AFG458771:AFN458771 APC458771:APJ458771 AYY458771:AZF458771 BIU458771:BJB458771 BSQ458771:BSX458771 CCM458771:CCT458771 CMI458771:CMP458771 CWE458771:CWL458771 DGA458771:DGH458771 DPW458771:DQD458771 DZS458771:DZZ458771 EJO458771:EJV458771 ETK458771:ETR458771 FDG458771:FDN458771 FNC458771:FNJ458771 FWY458771:FXF458771 GGU458771:GHB458771 GQQ458771:GQX458771 HAM458771:HAT458771 HKI458771:HKP458771 HUE458771:HUL458771 IEA458771:IEH458771 INW458771:IOD458771 IXS458771:IXZ458771 JHO458771:JHV458771 JRK458771:JRR458771 KBG458771:KBN458771 KLC458771:KLJ458771 KUY458771:KVF458771 LEU458771:LFB458771 LOQ458771:LOX458771 LYM458771:LYT458771 MII458771:MIP458771 MSE458771:MSL458771 NCA458771:NCH458771 NLW458771:NMD458771 NVS458771:NVZ458771 OFO458771:OFV458771 OPK458771:OPR458771 OZG458771:OZN458771 PJC458771:PJJ458771 PSY458771:PTF458771 QCU458771:QDB458771 QMQ458771:QMX458771 QWM458771:QWT458771 RGI458771:RGP458771 RQE458771:RQL458771 SAA458771:SAH458771 SJW458771:SKD458771 STS458771:STZ458771 TDO458771:TDV458771 TNK458771:TNR458771 TXG458771:TXN458771 UHC458771:UHJ458771 UQY458771:URF458771 VAU458771:VBB458771 VKQ458771:VKX458771 VUM458771:VUT458771 WEI458771:WEP458771 WOE458771:WOL458771 WYA458771:WYH458771 LO524307:LV524307 VK524307:VR524307 AFG524307:AFN524307 APC524307:APJ524307 AYY524307:AZF524307 BIU524307:BJB524307 BSQ524307:BSX524307 CCM524307:CCT524307 CMI524307:CMP524307 CWE524307:CWL524307 DGA524307:DGH524307 DPW524307:DQD524307 DZS524307:DZZ524307 EJO524307:EJV524307 ETK524307:ETR524307 FDG524307:FDN524307 FNC524307:FNJ524307 FWY524307:FXF524307 GGU524307:GHB524307 GQQ524307:GQX524307 HAM524307:HAT524307 HKI524307:HKP524307 HUE524307:HUL524307 IEA524307:IEH524307 INW524307:IOD524307 IXS524307:IXZ524307 JHO524307:JHV524307 JRK524307:JRR524307 KBG524307:KBN524307 KLC524307:KLJ524307 KUY524307:KVF524307 LEU524307:LFB524307 LOQ524307:LOX524307 LYM524307:LYT524307 MII524307:MIP524307 MSE524307:MSL524307 NCA524307:NCH524307 NLW524307:NMD524307 NVS524307:NVZ524307 OFO524307:OFV524307 OPK524307:OPR524307 OZG524307:OZN524307 PJC524307:PJJ524307 PSY524307:PTF524307 QCU524307:QDB524307 QMQ524307:QMX524307 QWM524307:QWT524307 RGI524307:RGP524307 RQE524307:RQL524307 SAA524307:SAH524307 SJW524307:SKD524307 STS524307:STZ524307 TDO524307:TDV524307 TNK524307:TNR524307 TXG524307:TXN524307 UHC524307:UHJ524307 UQY524307:URF524307 VAU524307:VBB524307 VKQ524307:VKX524307 VUM524307:VUT524307 WEI524307:WEP524307 WOE524307:WOL524307 WYA524307:WYH524307 LO589843:LV589843 VK589843:VR589843 AFG589843:AFN589843 APC589843:APJ589843 AYY589843:AZF589843 BIU589843:BJB589843 BSQ589843:BSX589843 CCM589843:CCT589843 CMI589843:CMP589843 CWE589843:CWL589843 DGA589843:DGH589843 DPW589843:DQD589843 DZS589843:DZZ589843 EJO589843:EJV589843 ETK589843:ETR589843 FDG589843:FDN589843 FNC589843:FNJ589843 FWY589843:FXF589843 GGU589843:GHB589843 GQQ589843:GQX589843 HAM589843:HAT589843 HKI589843:HKP589843 HUE589843:HUL589843 IEA589843:IEH589843 INW589843:IOD589843 IXS589843:IXZ589843 JHO589843:JHV589843 JRK589843:JRR589843 KBG589843:KBN589843 KLC589843:KLJ589843 KUY589843:KVF589843 LEU589843:LFB589843 LOQ589843:LOX589843 LYM589843:LYT589843 MII589843:MIP589843 MSE589843:MSL589843 NCA589843:NCH589843 NLW589843:NMD589843 NVS589843:NVZ589843 OFO589843:OFV589843 OPK589843:OPR589843 OZG589843:OZN589843 PJC589843:PJJ589843 PSY589843:PTF589843 QCU589843:QDB589843 QMQ589843:QMX589843 QWM589843:QWT589843 RGI589843:RGP589843 RQE589843:RQL589843 SAA589843:SAH589843 SJW589843:SKD589843 STS589843:STZ589843 TDO589843:TDV589843 TNK589843:TNR589843 TXG589843:TXN589843 UHC589843:UHJ589843 UQY589843:URF589843 VAU589843:VBB589843 VKQ589843:VKX589843 VUM589843:VUT589843 WEI589843:WEP589843 WOE589843:WOL589843 WYA589843:WYH589843 LO655379:LV655379 VK655379:VR655379 AFG655379:AFN655379 APC655379:APJ655379 AYY655379:AZF655379 BIU655379:BJB655379 BSQ655379:BSX655379 CCM655379:CCT655379 CMI655379:CMP655379 CWE655379:CWL655379 DGA655379:DGH655379 DPW655379:DQD655379 DZS655379:DZZ655379 EJO655379:EJV655379 ETK655379:ETR655379 FDG655379:FDN655379 FNC655379:FNJ655379 FWY655379:FXF655379 GGU655379:GHB655379 GQQ655379:GQX655379 HAM655379:HAT655379 HKI655379:HKP655379 HUE655379:HUL655379 IEA655379:IEH655379 INW655379:IOD655379 IXS655379:IXZ655379 JHO655379:JHV655379 JRK655379:JRR655379 KBG655379:KBN655379 KLC655379:KLJ655379 KUY655379:KVF655379 LEU655379:LFB655379 LOQ655379:LOX655379 LYM655379:LYT655379 MII655379:MIP655379 MSE655379:MSL655379 NCA655379:NCH655379 NLW655379:NMD655379 NVS655379:NVZ655379 OFO655379:OFV655379 OPK655379:OPR655379 OZG655379:OZN655379 PJC655379:PJJ655379 PSY655379:PTF655379 QCU655379:QDB655379 QMQ655379:QMX655379 QWM655379:QWT655379 RGI655379:RGP655379 RQE655379:RQL655379 SAA655379:SAH655379 SJW655379:SKD655379 STS655379:STZ655379 TDO655379:TDV655379 TNK655379:TNR655379 TXG655379:TXN655379 UHC655379:UHJ655379 UQY655379:URF655379 VAU655379:VBB655379 VKQ655379:VKX655379 VUM655379:VUT655379 WEI655379:WEP655379 WOE655379:WOL655379 WYA655379:WYH655379 LO720915:LV720915 VK720915:VR720915 AFG720915:AFN720915 APC720915:APJ720915 AYY720915:AZF720915 BIU720915:BJB720915 BSQ720915:BSX720915 CCM720915:CCT720915 CMI720915:CMP720915 CWE720915:CWL720915 DGA720915:DGH720915 DPW720915:DQD720915 DZS720915:DZZ720915 EJO720915:EJV720915 ETK720915:ETR720915 FDG720915:FDN720915 FNC720915:FNJ720915 FWY720915:FXF720915 GGU720915:GHB720915 GQQ720915:GQX720915 HAM720915:HAT720915 HKI720915:HKP720915 HUE720915:HUL720915 IEA720915:IEH720915 INW720915:IOD720915 IXS720915:IXZ720915 JHO720915:JHV720915 JRK720915:JRR720915 KBG720915:KBN720915 KLC720915:KLJ720915 KUY720915:KVF720915 LEU720915:LFB720915 LOQ720915:LOX720915 LYM720915:LYT720915 MII720915:MIP720915 MSE720915:MSL720915 NCA720915:NCH720915 NLW720915:NMD720915 NVS720915:NVZ720915 OFO720915:OFV720915 OPK720915:OPR720915 OZG720915:OZN720915 PJC720915:PJJ720915 PSY720915:PTF720915 QCU720915:QDB720915 QMQ720915:QMX720915 QWM720915:QWT720915 RGI720915:RGP720915 RQE720915:RQL720915 SAA720915:SAH720915 SJW720915:SKD720915 STS720915:STZ720915 TDO720915:TDV720915 TNK720915:TNR720915 TXG720915:TXN720915 UHC720915:UHJ720915 UQY720915:URF720915 VAU720915:VBB720915 VKQ720915:VKX720915 VUM720915:VUT720915 WEI720915:WEP720915 WOE720915:WOL720915 WYA720915:WYH720915 LO786451:LV786451 VK786451:VR786451 AFG786451:AFN786451 APC786451:APJ786451 AYY786451:AZF786451 BIU786451:BJB786451 BSQ786451:BSX786451 CCM786451:CCT786451 CMI786451:CMP786451 CWE786451:CWL786451 DGA786451:DGH786451 DPW786451:DQD786451 DZS786451:DZZ786451 EJO786451:EJV786451 ETK786451:ETR786451 FDG786451:FDN786451 FNC786451:FNJ786451 FWY786451:FXF786451 GGU786451:GHB786451 GQQ786451:GQX786451 HAM786451:HAT786451 HKI786451:HKP786451 HUE786451:HUL786451 IEA786451:IEH786451 INW786451:IOD786451 IXS786451:IXZ786451 JHO786451:JHV786451 JRK786451:JRR786451 KBG786451:KBN786451 KLC786451:KLJ786451 KUY786451:KVF786451 LEU786451:LFB786451 LOQ786451:LOX786451 LYM786451:LYT786451 MII786451:MIP786451 MSE786451:MSL786451 NCA786451:NCH786451 NLW786451:NMD786451 NVS786451:NVZ786451 OFO786451:OFV786451 OPK786451:OPR786451 OZG786451:OZN786451 PJC786451:PJJ786451 PSY786451:PTF786451 QCU786451:QDB786451 QMQ786451:QMX786451 QWM786451:QWT786451 RGI786451:RGP786451 RQE786451:RQL786451 SAA786451:SAH786451 SJW786451:SKD786451 STS786451:STZ786451 TDO786451:TDV786451 TNK786451:TNR786451 TXG786451:TXN786451 UHC786451:UHJ786451 UQY786451:URF786451 VAU786451:VBB786451 VKQ786451:VKX786451 VUM786451:VUT786451 WEI786451:WEP786451 WOE786451:WOL786451 WYA786451:WYH786451 LO851987:LV851987 VK851987:VR851987 AFG851987:AFN851987 APC851987:APJ851987 AYY851987:AZF851987 BIU851987:BJB851987 BSQ851987:BSX851987 CCM851987:CCT851987 CMI851987:CMP851987 CWE851987:CWL851987 DGA851987:DGH851987 DPW851987:DQD851987 DZS851987:DZZ851987 EJO851987:EJV851987 ETK851987:ETR851987 FDG851987:FDN851987 FNC851987:FNJ851987 FWY851987:FXF851987 GGU851987:GHB851987 GQQ851987:GQX851987 HAM851987:HAT851987 HKI851987:HKP851987 HUE851987:HUL851987 IEA851987:IEH851987 INW851987:IOD851987 IXS851987:IXZ851987 JHO851987:JHV851987 JRK851987:JRR851987 KBG851987:KBN851987 KLC851987:KLJ851987 KUY851987:KVF851987 LEU851987:LFB851987 LOQ851987:LOX851987 LYM851987:LYT851987 MII851987:MIP851987 MSE851987:MSL851987 NCA851987:NCH851987 NLW851987:NMD851987 NVS851987:NVZ851987 OFO851987:OFV851987 OPK851987:OPR851987 OZG851987:OZN851987 PJC851987:PJJ851987 PSY851987:PTF851987 QCU851987:QDB851987 QMQ851987:QMX851987 QWM851987:QWT851987 RGI851987:RGP851987 RQE851987:RQL851987 SAA851987:SAH851987 SJW851987:SKD851987 STS851987:STZ851987 TDO851987:TDV851987 TNK851987:TNR851987 TXG851987:TXN851987 UHC851987:UHJ851987 UQY851987:URF851987 VAU851987:VBB851987 VKQ851987:VKX851987 VUM851987:VUT851987 WEI851987:WEP851987 WOE851987:WOL851987 WYA851987:WYH851987 LO917523:LV917523 VK917523:VR917523 AFG917523:AFN917523 APC917523:APJ917523 AYY917523:AZF917523 BIU917523:BJB917523 BSQ917523:BSX917523 CCM917523:CCT917523 CMI917523:CMP917523 CWE917523:CWL917523 DGA917523:DGH917523 DPW917523:DQD917523 DZS917523:DZZ917523 EJO917523:EJV917523 ETK917523:ETR917523 FDG917523:FDN917523 FNC917523:FNJ917523 FWY917523:FXF917523 GGU917523:GHB917523 GQQ917523:GQX917523 HAM917523:HAT917523 HKI917523:HKP917523 HUE917523:HUL917523 IEA917523:IEH917523 INW917523:IOD917523 IXS917523:IXZ917523 JHO917523:JHV917523 JRK917523:JRR917523 KBG917523:KBN917523 KLC917523:KLJ917523 KUY917523:KVF917523 LEU917523:LFB917523 LOQ917523:LOX917523 LYM917523:LYT917523 MII917523:MIP917523 MSE917523:MSL917523 NCA917523:NCH917523 NLW917523:NMD917523 NVS917523:NVZ917523 OFO917523:OFV917523 OPK917523:OPR917523 OZG917523:OZN917523 PJC917523:PJJ917523 PSY917523:PTF917523 QCU917523:QDB917523 QMQ917523:QMX917523 QWM917523:QWT917523 RGI917523:RGP917523 RQE917523:RQL917523 SAA917523:SAH917523 SJW917523:SKD917523 STS917523:STZ917523 TDO917523:TDV917523 TNK917523:TNR917523 TXG917523:TXN917523 UHC917523:UHJ917523 UQY917523:URF917523 VAU917523:VBB917523 VKQ917523:VKX917523 VUM917523:VUT917523 WEI917523:WEP917523 WOE917523:WOL917523 WYA917523:WYH917523 WYA983059:WYH983059 LO983059:LV983059 VK983059:VR983059 AFG983059:AFN983059 APC983059:APJ983059 AYY983059:AZF983059 BIU983059:BJB983059 BSQ983059:BSX983059 CCM983059:CCT983059 CMI983059:CMP983059 CWE983059:CWL983059 DGA983059:DGH983059 DPW983059:DQD983059 DZS983059:DZZ983059 EJO983059:EJV983059 ETK983059:ETR983059 FDG983059:FDN983059 FNC983059:FNJ983059 FWY983059:FXF983059 GGU983059:GHB983059 GQQ983059:GQX983059 HAM983059:HAT983059 HKI983059:HKP983059 HUE983059:HUL983059 IEA983059:IEH983059 INW983059:IOD983059 IXS983059:IXZ983059 JHO983059:JHV983059 JRK983059:JRR983059 KBG983059:KBN983059 KLC983059:KLJ983059 KUY983059:KVF983059 LEU983059:LFB983059 LOQ983059:LOX983059 LYM983059:LYT983059 MII983059:MIP983059 MSE983059:MSL983059 NCA983059:NCH983059 NLW983059:NMD983059 NVS983059:NVZ983059 OFO983059:OFV983059 OPK983059:OPR983059 OZG983059:OZN983059 PJC983059:PJJ983059 PSY983059:PTF983059 QCU983059:QDB983059 QMQ983059:QMX983059 QWM983059:QWT983059 RGI983059:RGP983059 RQE983059:RQL983059 SAA983059:SAH983059 SJW983059:SKD983059 STS983059:STZ983059 TDO983059:TDV983059 TNK983059:TNR983059 TXG983059:TXN983059 UHC983059:UHJ983059 UQY983059:URF983059 VAU983059:VBB983059 VKQ983059:VKX983059 VUM983059:VUT983059 WEI983059:WEP983059 WOE983059:WOL983059 O917523:CG917523 O851987:CG851987 O786451:CG786451 O720915:CG720915 O655379:CG655379 O589843:CG589843 O524307:CG524307 O458771:CG458771 O393235:CG393235 O327699:CG327699 O262163:CG262163 O196627:CG196627 O131091:CG131091 O65555:CG65555 O983059:CG983059">
      <formula1>kind_of_cons</formula1>
    </dataValidation>
    <dataValidation type="list" allowBlank="1" showInputMessage="1" showErrorMessage="1" errorTitle="Ошибка" error="Выберите значение из списка" sqref="M24 WXY983060 M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M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M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M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M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M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M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M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M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M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M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M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M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M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M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LM24 WXY24 WOC24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56 LR65556 VN65556 AFJ65556 APF65556 AZB65556 BIX65556 BST65556 CCP65556 CML65556 CWH65556 DGD65556 DPZ65556 DZV65556 EJR65556 ETN65556 FDJ65556 FNF65556 FXB65556 GGX65556 GQT65556 HAP65556 HKL65556 HUH65556 IED65556 INZ65556 IXV65556 JHR65556 JRN65556 KBJ65556 KLF65556 KVB65556 LEX65556 LOT65556 LYP65556 MIL65556 MSH65556 NCD65556 NLZ65556 NVV65556 OFR65556 OPN65556 OZJ65556 PJF65556 PTB65556 QCX65556 QMT65556 QWP65556 RGL65556 RQH65556 SAD65556 SJZ65556 STV65556 TDR65556 TNN65556 TXJ65556 UHF65556 URB65556 VAX65556 VKT65556 VUP65556 WEL65556 WOH65556 WYD65556 R131092 LR131092 VN131092 AFJ131092 APF131092 AZB131092 BIX131092 BST131092 CCP131092 CML131092 CWH131092 DGD131092 DPZ131092 DZV131092 EJR131092 ETN131092 FDJ131092 FNF131092 FXB131092 GGX131092 GQT131092 HAP131092 HKL131092 HUH131092 IED131092 INZ131092 IXV131092 JHR131092 JRN131092 KBJ131092 KLF131092 KVB131092 LEX131092 LOT131092 LYP131092 MIL131092 MSH131092 NCD131092 NLZ131092 NVV131092 OFR131092 OPN131092 OZJ131092 PJF131092 PTB131092 QCX131092 QMT131092 QWP131092 RGL131092 RQH131092 SAD131092 SJZ131092 STV131092 TDR131092 TNN131092 TXJ131092 UHF131092 URB131092 VAX131092 VKT131092 VUP131092 WEL131092 WOH131092 WYD131092 R196628 LR196628 VN196628 AFJ196628 APF196628 AZB196628 BIX196628 BST196628 CCP196628 CML196628 CWH196628 DGD196628 DPZ196628 DZV196628 EJR196628 ETN196628 FDJ196628 FNF196628 FXB196628 GGX196628 GQT196628 HAP196628 HKL196628 HUH196628 IED196628 INZ196628 IXV196628 JHR196628 JRN196628 KBJ196628 KLF196628 KVB196628 LEX196628 LOT196628 LYP196628 MIL196628 MSH196628 NCD196628 NLZ196628 NVV196628 OFR196628 OPN196628 OZJ196628 PJF196628 PTB196628 QCX196628 QMT196628 QWP196628 RGL196628 RQH196628 SAD196628 SJZ196628 STV196628 TDR196628 TNN196628 TXJ196628 UHF196628 URB196628 VAX196628 VKT196628 VUP196628 WEL196628 WOH196628 WYD196628 R262164 LR262164 VN262164 AFJ262164 APF262164 AZB262164 BIX262164 BST262164 CCP262164 CML262164 CWH262164 DGD262164 DPZ262164 DZV262164 EJR262164 ETN262164 FDJ262164 FNF262164 FXB262164 GGX262164 GQT262164 HAP262164 HKL262164 HUH262164 IED262164 INZ262164 IXV262164 JHR262164 JRN262164 KBJ262164 KLF262164 KVB262164 LEX262164 LOT262164 LYP262164 MIL262164 MSH262164 NCD262164 NLZ262164 NVV262164 OFR262164 OPN262164 OZJ262164 PJF262164 PTB262164 QCX262164 QMT262164 QWP262164 RGL262164 RQH262164 SAD262164 SJZ262164 STV262164 TDR262164 TNN262164 TXJ262164 UHF262164 URB262164 VAX262164 VKT262164 VUP262164 WEL262164 WOH262164 WYD262164 R327700 LR327700 VN327700 AFJ327700 APF327700 AZB327700 BIX327700 BST327700 CCP327700 CML327700 CWH327700 DGD327700 DPZ327700 DZV327700 EJR327700 ETN327700 FDJ327700 FNF327700 FXB327700 GGX327700 GQT327700 HAP327700 HKL327700 HUH327700 IED327700 INZ327700 IXV327700 JHR327700 JRN327700 KBJ327700 KLF327700 KVB327700 LEX327700 LOT327700 LYP327700 MIL327700 MSH327700 NCD327700 NLZ327700 NVV327700 OFR327700 OPN327700 OZJ327700 PJF327700 PTB327700 QCX327700 QMT327700 QWP327700 RGL327700 RQH327700 SAD327700 SJZ327700 STV327700 TDR327700 TNN327700 TXJ327700 UHF327700 URB327700 VAX327700 VKT327700 VUP327700 WEL327700 WOH327700 WYD327700 R393236 LR393236 VN393236 AFJ393236 APF393236 AZB393236 BIX393236 BST393236 CCP393236 CML393236 CWH393236 DGD393236 DPZ393236 DZV393236 EJR393236 ETN393236 FDJ393236 FNF393236 FXB393236 GGX393236 GQT393236 HAP393236 HKL393236 HUH393236 IED393236 INZ393236 IXV393236 JHR393236 JRN393236 KBJ393236 KLF393236 KVB393236 LEX393236 LOT393236 LYP393236 MIL393236 MSH393236 NCD393236 NLZ393236 NVV393236 OFR393236 OPN393236 OZJ393236 PJF393236 PTB393236 QCX393236 QMT393236 QWP393236 RGL393236 RQH393236 SAD393236 SJZ393236 STV393236 TDR393236 TNN393236 TXJ393236 UHF393236 URB393236 VAX393236 VKT393236 VUP393236 WEL393236 WOH393236 WYD393236 R458772 LR458772 VN458772 AFJ458772 APF458772 AZB458772 BIX458772 BST458772 CCP458772 CML458772 CWH458772 DGD458772 DPZ458772 DZV458772 EJR458772 ETN458772 FDJ458772 FNF458772 FXB458772 GGX458772 GQT458772 HAP458772 HKL458772 HUH458772 IED458772 INZ458772 IXV458772 JHR458772 JRN458772 KBJ458772 KLF458772 KVB458772 LEX458772 LOT458772 LYP458772 MIL458772 MSH458772 NCD458772 NLZ458772 NVV458772 OFR458772 OPN458772 OZJ458772 PJF458772 PTB458772 QCX458772 QMT458772 QWP458772 RGL458772 RQH458772 SAD458772 SJZ458772 STV458772 TDR458772 TNN458772 TXJ458772 UHF458772 URB458772 VAX458772 VKT458772 VUP458772 WEL458772 WOH458772 WYD458772 R524308 LR524308 VN524308 AFJ524308 APF524308 AZB524308 BIX524308 BST524308 CCP524308 CML524308 CWH524308 DGD524308 DPZ524308 DZV524308 EJR524308 ETN524308 FDJ524308 FNF524308 FXB524308 GGX524308 GQT524308 HAP524308 HKL524308 HUH524308 IED524308 INZ524308 IXV524308 JHR524308 JRN524308 KBJ524308 KLF524308 KVB524308 LEX524308 LOT524308 LYP524308 MIL524308 MSH524308 NCD524308 NLZ524308 NVV524308 OFR524308 OPN524308 OZJ524308 PJF524308 PTB524308 QCX524308 QMT524308 QWP524308 RGL524308 RQH524308 SAD524308 SJZ524308 STV524308 TDR524308 TNN524308 TXJ524308 UHF524308 URB524308 VAX524308 VKT524308 VUP524308 WEL524308 WOH524308 WYD524308 R589844 LR589844 VN589844 AFJ589844 APF589844 AZB589844 BIX589844 BST589844 CCP589844 CML589844 CWH589844 DGD589844 DPZ589844 DZV589844 EJR589844 ETN589844 FDJ589844 FNF589844 FXB589844 GGX589844 GQT589844 HAP589844 HKL589844 HUH589844 IED589844 INZ589844 IXV589844 JHR589844 JRN589844 KBJ589844 KLF589844 KVB589844 LEX589844 LOT589844 LYP589844 MIL589844 MSH589844 NCD589844 NLZ589844 NVV589844 OFR589844 OPN589844 OZJ589844 PJF589844 PTB589844 QCX589844 QMT589844 QWP589844 RGL589844 RQH589844 SAD589844 SJZ589844 STV589844 TDR589844 TNN589844 TXJ589844 UHF589844 URB589844 VAX589844 VKT589844 VUP589844 WEL589844 WOH589844 WYD589844 R655380 LR655380 VN655380 AFJ655380 APF655380 AZB655380 BIX655380 BST655380 CCP655380 CML655380 CWH655380 DGD655380 DPZ655380 DZV655380 EJR655380 ETN655380 FDJ655380 FNF655380 FXB655380 GGX655380 GQT655380 HAP655380 HKL655380 HUH655380 IED655380 INZ655380 IXV655380 JHR655380 JRN655380 KBJ655380 KLF655380 KVB655380 LEX655380 LOT655380 LYP655380 MIL655380 MSH655380 NCD655380 NLZ655380 NVV655380 OFR655380 OPN655380 OZJ655380 PJF655380 PTB655380 QCX655380 QMT655380 QWP655380 RGL655380 RQH655380 SAD655380 SJZ655380 STV655380 TDR655380 TNN655380 TXJ655380 UHF655380 URB655380 VAX655380 VKT655380 VUP655380 WEL655380 WOH655380 WYD655380 R720916 LR720916 VN720916 AFJ720916 APF720916 AZB720916 BIX720916 BST720916 CCP720916 CML720916 CWH720916 DGD720916 DPZ720916 DZV720916 EJR720916 ETN720916 FDJ720916 FNF720916 FXB720916 GGX720916 GQT720916 HAP720916 HKL720916 HUH720916 IED720916 INZ720916 IXV720916 JHR720916 JRN720916 KBJ720916 KLF720916 KVB720916 LEX720916 LOT720916 LYP720916 MIL720916 MSH720916 NCD720916 NLZ720916 NVV720916 OFR720916 OPN720916 OZJ720916 PJF720916 PTB720916 QCX720916 QMT720916 QWP720916 RGL720916 RQH720916 SAD720916 SJZ720916 STV720916 TDR720916 TNN720916 TXJ720916 UHF720916 URB720916 VAX720916 VKT720916 VUP720916 WEL720916 WOH720916 WYD720916 R786452 LR786452 VN786452 AFJ786452 APF786452 AZB786452 BIX786452 BST786452 CCP786452 CML786452 CWH786452 DGD786452 DPZ786452 DZV786452 EJR786452 ETN786452 FDJ786452 FNF786452 FXB786452 GGX786452 GQT786452 HAP786452 HKL786452 HUH786452 IED786452 INZ786452 IXV786452 JHR786452 JRN786452 KBJ786452 KLF786452 KVB786452 LEX786452 LOT786452 LYP786452 MIL786452 MSH786452 NCD786452 NLZ786452 NVV786452 OFR786452 OPN786452 OZJ786452 PJF786452 PTB786452 QCX786452 QMT786452 QWP786452 RGL786452 RQH786452 SAD786452 SJZ786452 STV786452 TDR786452 TNN786452 TXJ786452 UHF786452 URB786452 VAX786452 VKT786452 VUP786452 WEL786452 WOH786452 WYD786452 R851988 LR851988 VN851988 AFJ851988 APF851988 AZB851988 BIX851988 BST851988 CCP851988 CML851988 CWH851988 DGD851988 DPZ851988 DZV851988 EJR851988 ETN851988 FDJ851988 FNF851988 FXB851988 GGX851988 GQT851988 HAP851988 HKL851988 HUH851988 IED851988 INZ851988 IXV851988 JHR851988 JRN851988 KBJ851988 KLF851988 KVB851988 LEX851988 LOT851988 LYP851988 MIL851988 MSH851988 NCD851988 NLZ851988 NVV851988 OFR851988 OPN851988 OZJ851988 PJF851988 PTB851988 QCX851988 QMT851988 QWP851988 RGL851988 RQH851988 SAD851988 SJZ851988 STV851988 TDR851988 TNN851988 TXJ851988 UHF851988 URB851988 VAX851988 VKT851988 VUP851988 WEL851988 WOH851988 WYD851988 R917524 LR917524 VN917524 AFJ917524 APF917524 AZB917524 BIX917524 BST917524 CCP917524 CML917524 CWH917524 DGD917524 DPZ917524 DZV917524 EJR917524 ETN917524 FDJ917524 FNF917524 FXB917524 GGX917524 GQT917524 HAP917524 HKL917524 HUH917524 IED917524 INZ917524 IXV917524 JHR917524 JRN917524 KBJ917524 KLF917524 KVB917524 LEX917524 LOT917524 LYP917524 MIL917524 MSH917524 NCD917524 NLZ917524 NVV917524 OFR917524 OPN917524 OZJ917524 PJF917524 PTB917524 QCX917524 QMT917524 QWP917524 RGL917524 RQH917524 SAD917524 SJZ917524 STV917524 TDR917524 TNN917524 TXJ917524 UHF917524 URB917524 VAX917524 VKT917524 VUP917524 WEL917524 WOH917524 WYD917524 R983060 LR983060 VN983060 AFJ983060 APF983060 AZB983060 BIX983060 BST983060 CCP983060 CML983060 CWH983060 DGD983060 DPZ983060 DZV983060 EJR983060 ETN983060 FDJ983060 FNF983060 FXB983060 GGX983060 GQT983060 HAP983060 HKL983060 HUH983060 IED983060 INZ983060 IXV983060 JHR983060 JRN983060 KBJ983060 KLF983060 KVB983060 LEX983060 LOT983060 LYP983060 MIL983060 MSH983060 NCD983060 NLZ983060 NVV983060 OFR983060 OPN983060 OZJ983060 PJF983060 PTB983060 QCX983060 QMT983060 QWP983060 RGL983060 RQH983060 SAD983060 SJZ983060 STV983060 TDR983060 TNN983060 TXJ983060 UHF983060 URB983060 VAX983060 VKT983060 VUP983060 WEL983060 WOH983060 WYD983060 WYF983060 T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OJ65556 WYF65556 T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T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T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T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T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T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T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T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T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T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T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T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T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T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LR24 WYF24 WOJ2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T24 WYD24 WOH24 WEL24 VUP24 VKT24 VAX24 URB24 UHF24 TXJ24 TNN24 TDR24 STV24 SJZ24 SAD24 RQH24 RGL24 QWP24 QMT24 QCX24 PTB24 PJF24 OZJ24 OPN24 OFR24 NVV24 NLZ24 NCD24 MSH24 MIL24 LYP24 LOT24 LEX24 KVB24 KLF24 KBJ24 JRN24 JHR24 IXV24 INZ24 IED24 HUH24 HKL24 HAP24 GQT24 GGX24 FXB24 FNF24 FDJ24 ETN24 EJR24 DZV24 DPZ24 DGD24 CWH24 CML24 CCP24 BST24 BIX24 AZB24 APF24 AFJ24 VN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BH65556 BH131092 BH196628 BH262164 BH327700 BH393236 BH458772 BH524308 BH589844 BH655380 BH720916 BH786452 BH851988 BH917524 BH983060 BJ65556 BJ131092 BJ196628 BJ262164 BJ327700 BJ393236 BJ458772 BJ524308 BJ589844 BJ655380 BJ720916 BJ786452 BJ851988 BJ917524 BJ983060 BH24 BJ24 BO65556 BO131092 BO196628 BO262164 BO327700 BO393236 BO458772 BO524308 BO589844 BO655380 BO720916 BO786452 BO851988 BO917524 BO983060 BQ65556 BQ131092 BQ196628 BQ262164 BQ327700 BQ393236 BQ458772 BQ524308 BQ589844 BQ655380 BQ720916 BQ786452 BQ851988 BQ917524 BQ983060 BO24 BQ24 BV65556 BV131092 BV196628 BV262164 BV327700 BV393236 BV458772 BV524308 BV589844 BV655380 BV720916 BV786452 BV851988 BV917524 BV983060 BX65556 BX131092 BX196628 BX262164 BX327700 BX393236 BX458772 BX524308 BX589844 BX655380 BX720916 BX786452 BX851988 BX917524 BX983060 BV24 BX24 CC65556 CC131092 CC196628 CC262164 CC327700 CC393236 CC458772 CC524308 CC589844 CC655380 CC720916 CC786452 CC851988 CC917524 CC983060 CE65556 CE131092 CE196628 CE262164 CE327700 CE393236 CE458772 CE524308 CE589844 CE655380 CE720916 CE786452 CE851988 CE917524 CE983060 CC24 CE24"/>
    <dataValidation allowBlank="1" showInputMessage="1" showErrorMessage="1" prompt="Для выбора выполните двойной щелчок левой клавиши мыши по соответствующей ячейке." sqref="S24 S65556 LS65556 VO65556 AFK65556 APG65556 AZC65556 BIY65556 BSU65556 CCQ65556 CMM65556 CWI65556 DGE65556 DQA65556 DZW65556 EJS65556 ETO65556 FDK65556 FNG65556 FXC65556 GGY65556 GQU65556 HAQ65556 HKM65556 HUI65556 IEE65556 IOA65556 IXW65556 JHS65556 JRO65556 KBK65556 KLG65556 KVC65556 LEY65556 LOU65556 LYQ65556 MIM65556 MSI65556 NCE65556 NMA65556 NVW65556 OFS65556 OPO65556 OZK65556 PJG65556 PTC65556 QCY65556 QMU65556 QWQ65556 RGM65556 RQI65556 SAE65556 SKA65556 STW65556 TDS65556 TNO65556 TXK65556 UHG65556 URC65556 VAY65556 VKU65556 VUQ65556 WEM65556 WOI65556 WYE65556 S131092 LS131092 VO131092 AFK131092 APG131092 AZC131092 BIY131092 BSU131092 CCQ131092 CMM131092 CWI131092 DGE131092 DQA131092 DZW131092 EJS131092 ETO131092 FDK131092 FNG131092 FXC131092 GGY131092 GQU131092 HAQ131092 HKM131092 HUI131092 IEE131092 IOA131092 IXW131092 JHS131092 JRO131092 KBK131092 KLG131092 KVC131092 LEY131092 LOU131092 LYQ131092 MIM131092 MSI131092 NCE131092 NMA131092 NVW131092 OFS131092 OPO131092 OZK131092 PJG131092 PTC131092 QCY131092 QMU131092 QWQ131092 RGM131092 RQI131092 SAE131092 SKA131092 STW131092 TDS131092 TNO131092 TXK131092 UHG131092 URC131092 VAY131092 VKU131092 VUQ131092 WEM131092 WOI131092 WYE131092 S196628 LS196628 VO196628 AFK196628 APG196628 AZC196628 BIY196628 BSU196628 CCQ196628 CMM196628 CWI196628 DGE196628 DQA196628 DZW196628 EJS196628 ETO196628 FDK196628 FNG196628 FXC196628 GGY196628 GQU196628 HAQ196628 HKM196628 HUI196628 IEE196628 IOA196628 IXW196628 JHS196628 JRO196628 KBK196628 KLG196628 KVC196628 LEY196628 LOU196628 LYQ196628 MIM196628 MSI196628 NCE196628 NMA196628 NVW196628 OFS196628 OPO196628 OZK196628 PJG196628 PTC196628 QCY196628 QMU196628 QWQ196628 RGM196628 RQI196628 SAE196628 SKA196628 STW196628 TDS196628 TNO196628 TXK196628 UHG196628 URC196628 VAY196628 VKU196628 VUQ196628 WEM196628 WOI196628 WYE196628 S262164 LS262164 VO262164 AFK262164 APG262164 AZC262164 BIY262164 BSU262164 CCQ262164 CMM262164 CWI262164 DGE262164 DQA262164 DZW262164 EJS262164 ETO262164 FDK262164 FNG262164 FXC262164 GGY262164 GQU262164 HAQ262164 HKM262164 HUI262164 IEE262164 IOA262164 IXW262164 JHS262164 JRO262164 KBK262164 KLG262164 KVC262164 LEY262164 LOU262164 LYQ262164 MIM262164 MSI262164 NCE262164 NMA262164 NVW262164 OFS262164 OPO262164 OZK262164 PJG262164 PTC262164 QCY262164 QMU262164 QWQ262164 RGM262164 RQI262164 SAE262164 SKA262164 STW262164 TDS262164 TNO262164 TXK262164 UHG262164 URC262164 VAY262164 VKU262164 VUQ262164 WEM262164 WOI262164 WYE262164 S327700 LS327700 VO327700 AFK327700 APG327700 AZC327700 BIY327700 BSU327700 CCQ327700 CMM327700 CWI327700 DGE327700 DQA327700 DZW327700 EJS327700 ETO327700 FDK327700 FNG327700 FXC327700 GGY327700 GQU327700 HAQ327700 HKM327700 HUI327700 IEE327700 IOA327700 IXW327700 JHS327700 JRO327700 KBK327700 KLG327700 KVC327700 LEY327700 LOU327700 LYQ327700 MIM327700 MSI327700 NCE327700 NMA327700 NVW327700 OFS327700 OPO327700 OZK327700 PJG327700 PTC327700 QCY327700 QMU327700 QWQ327700 RGM327700 RQI327700 SAE327700 SKA327700 STW327700 TDS327700 TNO327700 TXK327700 UHG327700 URC327700 VAY327700 VKU327700 VUQ327700 WEM327700 WOI327700 WYE327700 S393236 LS393236 VO393236 AFK393236 APG393236 AZC393236 BIY393236 BSU393236 CCQ393236 CMM393236 CWI393236 DGE393236 DQA393236 DZW393236 EJS393236 ETO393236 FDK393236 FNG393236 FXC393236 GGY393236 GQU393236 HAQ393236 HKM393236 HUI393236 IEE393236 IOA393236 IXW393236 JHS393236 JRO393236 KBK393236 KLG393236 KVC393236 LEY393236 LOU393236 LYQ393236 MIM393236 MSI393236 NCE393236 NMA393236 NVW393236 OFS393236 OPO393236 OZK393236 PJG393236 PTC393236 QCY393236 QMU393236 QWQ393236 RGM393236 RQI393236 SAE393236 SKA393236 STW393236 TDS393236 TNO393236 TXK393236 UHG393236 URC393236 VAY393236 VKU393236 VUQ393236 WEM393236 WOI393236 WYE393236 S458772 LS458772 VO458772 AFK458772 APG458772 AZC458772 BIY458772 BSU458772 CCQ458772 CMM458772 CWI458772 DGE458772 DQA458772 DZW458772 EJS458772 ETO458772 FDK458772 FNG458772 FXC458772 GGY458772 GQU458772 HAQ458772 HKM458772 HUI458772 IEE458772 IOA458772 IXW458772 JHS458772 JRO458772 KBK458772 KLG458772 KVC458772 LEY458772 LOU458772 LYQ458772 MIM458772 MSI458772 NCE458772 NMA458772 NVW458772 OFS458772 OPO458772 OZK458772 PJG458772 PTC458772 QCY458772 QMU458772 QWQ458772 RGM458772 RQI458772 SAE458772 SKA458772 STW458772 TDS458772 TNO458772 TXK458772 UHG458772 URC458772 VAY458772 VKU458772 VUQ458772 WEM458772 WOI458772 WYE458772 S524308 LS524308 VO524308 AFK524308 APG524308 AZC524308 BIY524308 BSU524308 CCQ524308 CMM524308 CWI524308 DGE524308 DQA524308 DZW524308 EJS524308 ETO524308 FDK524308 FNG524308 FXC524308 GGY524308 GQU524308 HAQ524308 HKM524308 HUI524308 IEE524308 IOA524308 IXW524308 JHS524308 JRO524308 KBK524308 KLG524308 KVC524308 LEY524308 LOU524308 LYQ524308 MIM524308 MSI524308 NCE524308 NMA524308 NVW524308 OFS524308 OPO524308 OZK524308 PJG524308 PTC524308 QCY524308 QMU524308 QWQ524308 RGM524308 RQI524308 SAE524308 SKA524308 STW524308 TDS524308 TNO524308 TXK524308 UHG524308 URC524308 VAY524308 VKU524308 VUQ524308 WEM524308 WOI524308 WYE524308 S589844 LS589844 VO589844 AFK589844 APG589844 AZC589844 BIY589844 BSU589844 CCQ589844 CMM589844 CWI589844 DGE589844 DQA589844 DZW589844 EJS589844 ETO589844 FDK589844 FNG589844 FXC589844 GGY589844 GQU589844 HAQ589844 HKM589844 HUI589844 IEE589844 IOA589844 IXW589844 JHS589844 JRO589844 KBK589844 KLG589844 KVC589844 LEY589844 LOU589844 LYQ589844 MIM589844 MSI589844 NCE589844 NMA589844 NVW589844 OFS589844 OPO589844 OZK589844 PJG589844 PTC589844 QCY589844 QMU589844 QWQ589844 RGM589844 RQI589844 SAE589844 SKA589844 STW589844 TDS589844 TNO589844 TXK589844 UHG589844 URC589844 VAY589844 VKU589844 VUQ589844 WEM589844 WOI589844 WYE589844 S655380 LS655380 VO655380 AFK655380 APG655380 AZC655380 BIY655380 BSU655380 CCQ655380 CMM655380 CWI655380 DGE655380 DQA655380 DZW655380 EJS655380 ETO655380 FDK655380 FNG655380 FXC655380 GGY655380 GQU655380 HAQ655380 HKM655380 HUI655380 IEE655380 IOA655380 IXW655380 JHS655380 JRO655380 KBK655380 KLG655380 KVC655380 LEY655380 LOU655380 LYQ655380 MIM655380 MSI655380 NCE655380 NMA655380 NVW655380 OFS655380 OPO655380 OZK655380 PJG655380 PTC655380 QCY655380 QMU655380 QWQ655380 RGM655380 RQI655380 SAE655380 SKA655380 STW655380 TDS655380 TNO655380 TXK655380 UHG655380 URC655380 VAY655380 VKU655380 VUQ655380 WEM655380 WOI655380 WYE655380 S720916 LS720916 VO720916 AFK720916 APG720916 AZC720916 BIY720916 BSU720916 CCQ720916 CMM720916 CWI720916 DGE720916 DQA720916 DZW720916 EJS720916 ETO720916 FDK720916 FNG720916 FXC720916 GGY720916 GQU720916 HAQ720916 HKM720916 HUI720916 IEE720916 IOA720916 IXW720916 JHS720916 JRO720916 KBK720916 KLG720916 KVC720916 LEY720916 LOU720916 LYQ720916 MIM720916 MSI720916 NCE720916 NMA720916 NVW720916 OFS720916 OPO720916 OZK720916 PJG720916 PTC720916 QCY720916 QMU720916 QWQ720916 RGM720916 RQI720916 SAE720916 SKA720916 STW720916 TDS720916 TNO720916 TXK720916 UHG720916 URC720916 VAY720916 VKU720916 VUQ720916 WEM720916 WOI720916 WYE720916 S786452 LS786452 VO786452 AFK786452 APG786452 AZC786452 BIY786452 BSU786452 CCQ786452 CMM786452 CWI786452 DGE786452 DQA786452 DZW786452 EJS786452 ETO786452 FDK786452 FNG786452 FXC786452 GGY786452 GQU786452 HAQ786452 HKM786452 HUI786452 IEE786452 IOA786452 IXW786452 JHS786452 JRO786452 KBK786452 KLG786452 KVC786452 LEY786452 LOU786452 LYQ786452 MIM786452 MSI786452 NCE786452 NMA786452 NVW786452 OFS786452 OPO786452 OZK786452 PJG786452 PTC786452 QCY786452 QMU786452 QWQ786452 RGM786452 RQI786452 SAE786452 SKA786452 STW786452 TDS786452 TNO786452 TXK786452 UHG786452 URC786452 VAY786452 VKU786452 VUQ786452 WEM786452 WOI786452 WYE786452 S851988 LS851988 VO851988 AFK851988 APG851988 AZC851988 BIY851988 BSU851988 CCQ851988 CMM851988 CWI851988 DGE851988 DQA851988 DZW851988 EJS851988 ETO851988 FDK851988 FNG851988 FXC851988 GGY851988 GQU851988 HAQ851988 HKM851988 HUI851988 IEE851988 IOA851988 IXW851988 JHS851988 JRO851988 KBK851988 KLG851988 KVC851988 LEY851988 LOU851988 LYQ851988 MIM851988 MSI851988 NCE851988 NMA851988 NVW851988 OFS851988 OPO851988 OZK851988 PJG851988 PTC851988 QCY851988 QMU851988 QWQ851988 RGM851988 RQI851988 SAE851988 SKA851988 STW851988 TDS851988 TNO851988 TXK851988 UHG851988 URC851988 VAY851988 VKU851988 VUQ851988 WEM851988 WOI851988 WYE851988 S917524 LS917524 VO917524 AFK917524 APG917524 AZC917524 BIY917524 BSU917524 CCQ917524 CMM917524 CWI917524 DGE917524 DQA917524 DZW917524 EJS917524 ETO917524 FDK917524 FNG917524 FXC917524 GGY917524 GQU917524 HAQ917524 HKM917524 HUI917524 IEE917524 IOA917524 IXW917524 JHS917524 JRO917524 KBK917524 KLG917524 KVC917524 LEY917524 LOU917524 LYQ917524 MIM917524 MSI917524 NCE917524 NMA917524 NVW917524 OFS917524 OPO917524 OZK917524 PJG917524 PTC917524 QCY917524 QMU917524 QWQ917524 RGM917524 RQI917524 SAE917524 SKA917524 STW917524 TDS917524 TNO917524 TXK917524 UHG917524 URC917524 VAY917524 VKU917524 VUQ917524 WEM917524 WOI917524 WYE917524 S983060 LS983060 VO983060 AFK983060 APG983060 AZC983060 BIY983060 BSU983060 CCQ983060 CMM983060 CWI983060 DGE983060 DQA983060 DZW983060 EJS983060 ETO983060 FDK983060 FNG983060 FXC983060 GGY983060 GQU983060 HAQ983060 HKM983060 HUI983060 IEE983060 IOA983060 IXW983060 JHS983060 JRO983060 KBK983060 KLG983060 KVC983060 LEY983060 LOU983060 LYQ983060 MIM983060 MSI983060 NCE983060 NMA983060 NVW983060 OFS983060 OPO983060 OZK983060 PJG983060 PTC983060 QCY983060 QMU983060 QWQ983060 RGM983060 RQI983060 SAE983060 SKA983060 STW983060 TDS983060 TNO983060 TXK983060 UHG983060 URC983060 VAY983060 VKU983060 VUQ983060 WEM983060 WOI983060 WYE983060 U327700 U393236 LU65556 VQ65556 AFM65556 API65556 AZE65556 BJA65556 BSW65556 CCS65556 CMO65556 CWK65556 DGG65556 DQC65556 DZY65556 EJU65556 ETQ65556 FDM65556 FNI65556 FXE65556 GHA65556 GQW65556 HAS65556 HKO65556 HUK65556 IEG65556 IOC65556 IXY65556 JHU65556 JRQ65556 KBM65556 KLI65556 KVE65556 LFA65556 LOW65556 LYS65556 MIO65556 MSK65556 NCG65556 NMC65556 NVY65556 OFU65556 OPQ65556 OZM65556 PJI65556 PTE65556 QDA65556 QMW65556 QWS65556 RGO65556 RQK65556 SAG65556 SKC65556 STY65556 TDU65556 TNQ65556 TXM65556 UHI65556 URE65556 VBA65556 VKW65556 VUS65556 WEO65556"/>
    <dataValidation allowBlank="1" showInputMessage="1" showErrorMessage="1" prompt="Для выбора выполните двойной щелчок левой клавиши мыши по соответствующей ячейке." sqref="WOK65556 WYG65556 U458772 LU131092 VQ131092 AFM131092 API131092 AZE131092 BJA131092 BSW131092 CCS131092 CMO131092 CWK131092 DGG131092 DQC131092 DZY131092 EJU131092 ETQ131092 FDM131092 FNI131092 FXE131092 GHA131092 GQW131092 HAS131092 HKO131092 HUK131092 IEG131092 IOC131092 IXY131092 JHU131092 JRQ131092 KBM131092 KLI131092 KVE131092 LFA131092 LOW131092 LYS131092 MIO131092 MSK131092 NCG131092 NMC131092 NVY131092 OFU131092 OPQ131092 OZM131092 PJI131092 PTE131092 QDA131092 QMW131092 QWS131092 RGO131092 RQK131092 SAG131092 SKC131092 STY131092 TDU131092 TNQ131092 TXM131092 UHI131092 URE131092 VBA131092 VKW131092 VUS131092 WEO131092 WOK131092 WYG131092 U524308 LU196628 VQ196628 AFM196628 API196628 AZE196628 BJA196628 BSW196628 CCS196628 CMO196628 CWK196628 DGG196628 DQC196628 DZY196628 EJU196628 ETQ196628 FDM196628 FNI196628 FXE196628 GHA196628 GQW196628 HAS196628 HKO196628 HUK196628 IEG196628 IOC196628 IXY196628 JHU196628 JRQ196628 KBM196628 KLI196628 KVE196628 LFA196628 LOW196628 LYS196628 MIO196628 MSK196628 NCG196628 NMC196628 NVY196628 OFU196628 OPQ196628 OZM196628 PJI196628 PTE196628 QDA196628 QMW196628 QWS196628 RGO196628 RQK196628 SAG196628 SKC196628 STY196628 TDU196628 TNQ196628 TXM196628 UHI196628 URE196628 VBA196628 VKW196628 VUS196628 WEO196628 WOK196628 WYG196628 U589844 LU262164 VQ262164 AFM262164 API262164 AZE262164 BJA262164 BSW262164 CCS262164 CMO262164 CWK262164 DGG262164 DQC262164 DZY262164 EJU262164 ETQ262164 FDM262164 FNI262164 FXE262164 GHA262164 GQW262164 HAS262164 HKO262164 HUK262164 IEG262164 IOC262164 IXY262164 JHU262164 JRQ262164 KBM262164 KLI262164 KVE262164 LFA262164 LOW262164 LYS262164 MIO262164 MSK262164 NCG262164 NMC262164 NVY262164 OFU262164 OPQ262164 OZM262164 PJI262164 PTE262164 QDA262164 QMW262164 QWS262164 RGO262164 RQK262164 SAG262164 SKC262164 STY262164 TDU262164 TNQ262164 TXM262164 UHI262164 URE262164 VBA262164 VKW262164 VUS262164 WEO262164 WOK262164 WYG262164 U655380 LU327700 VQ327700 AFM327700 API327700 AZE327700 BJA327700 BSW327700 CCS327700 CMO327700 CWK327700 DGG327700 DQC327700 DZY327700 EJU327700 ETQ327700 FDM327700 FNI327700 FXE327700 GHA327700 GQW327700 HAS327700 HKO327700 HUK327700 IEG327700 IOC327700 IXY327700 JHU327700 JRQ327700 KBM327700 KLI327700 KVE327700 LFA327700 LOW327700 LYS327700 MIO327700 MSK327700 NCG327700 NMC327700 NVY327700 OFU327700 OPQ327700 OZM327700 PJI327700 PTE327700 QDA327700 QMW327700 QWS327700 RGO327700 RQK327700 SAG327700 SKC327700 STY327700 TDU327700 TNQ327700 TXM327700 UHI327700 URE327700 VBA327700 VKW327700 VUS327700 WEO327700 WOK327700 WYG327700 U720916 LU393236 VQ393236 AFM393236 API393236 AZE393236 BJA393236 BSW393236 CCS393236 CMO393236 CWK393236 DGG393236 DQC393236 DZY393236 EJU393236 ETQ393236 FDM393236 FNI393236 FXE393236 GHA393236 GQW393236 HAS393236 HKO393236 HUK393236 IEG393236 IOC393236 IXY393236 JHU393236 JRQ393236 KBM393236 KLI393236 KVE393236 LFA393236 LOW393236 LYS393236 MIO393236 MSK393236 NCG393236 NMC393236 NVY393236 OFU393236 OPQ393236 OZM393236 PJI393236 PTE393236 QDA393236 QMW393236 QWS393236 RGO393236 RQK393236 SAG393236 SKC393236 STY393236 TDU393236 TNQ393236 TXM393236 UHI393236 URE393236 VBA393236 VKW393236 VUS393236 WEO393236 WOK393236 WYG393236 U786452 LU458772 VQ458772 AFM458772 API458772 AZE458772 BJA458772 BSW458772 CCS458772 CMO458772 CWK458772 DGG458772 DQC458772 DZY458772 EJU458772 ETQ458772 FDM458772 FNI458772 FXE458772 GHA458772 GQW458772 HAS458772 HKO458772 HUK458772 IEG458772 IOC458772 IXY458772 JHU458772 JRQ458772 KBM458772 KLI458772 KVE458772 LFA458772 LOW458772 LYS458772 MIO458772 MSK458772 NCG458772 NMC458772 NVY458772 OFU458772 OPQ458772 OZM458772 PJI458772 PTE458772 QDA458772 QMW458772 QWS458772 RGO458772 RQK458772 SAG458772 SKC458772 STY458772 TDU458772 TNQ458772 TXM458772 UHI458772 URE458772 VBA458772 VKW458772 VUS458772 WEO458772 WOK458772 WYG458772 U851988 LU524308 VQ524308 AFM524308 API524308 AZE524308 BJA524308 BSW524308 CCS524308 CMO524308 CWK524308 DGG524308 DQC524308 DZY524308 EJU524308 ETQ524308 FDM524308 FNI524308 FXE524308 GHA524308 GQW524308 HAS524308 HKO524308 HUK524308 IEG524308 IOC524308 IXY524308 JHU524308 JRQ524308 KBM524308 KLI524308 KVE524308 LFA524308 LOW524308 LYS524308 MIO524308 MSK524308 NCG524308 NMC524308 NVY524308 OFU524308 OPQ524308 OZM524308 PJI524308 PTE524308 QDA524308 QMW524308 QWS524308 RGO524308 RQK524308 SAG524308 SKC524308 STY524308 TDU524308 TNQ524308 TXM524308 UHI524308 URE524308 VBA524308 VKW524308 VUS524308 WEO524308 WOK524308 WYG524308 U917524 LU589844 VQ589844 AFM589844 API589844 AZE589844 BJA589844 BSW589844 CCS589844 CMO589844 CWK589844 DGG589844 DQC589844 DZY589844 EJU589844 ETQ589844 FDM589844 FNI589844 FXE589844 GHA589844 GQW589844 HAS589844 HKO589844 HUK589844 IEG589844 IOC589844 IXY589844 JHU589844 JRQ589844 KBM589844 KLI589844 KVE589844 LFA589844 LOW589844 LYS589844 MIO589844 MSK589844 NCG589844 NMC589844 NVY589844 OFU589844 OPQ589844 OZM589844 PJI589844 PTE589844 QDA589844 QMW589844 QWS589844 RGO589844 RQK589844 SAG589844 SKC589844 STY589844 TDU589844 TNQ589844 TXM589844 UHI589844 URE589844 VBA589844 VKW589844 VUS589844 WEO589844 WOK589844 WYG589844 U983060 LU655380 VQ655380 AFM655380 API655380 AZE655380 BJA655380 BSW655380 CCS655380 CMO655380 CWK655380 DGG655380 DQC655380 DZY655380 EJU655380 ETQ655380 FDM655380 FNI655380 FXE655380 GHA655380 GQW655380 HAS655380 HKO655380 HUK655380 IEG655380 IOC655380 IXY655380 JHU655380 JRQ655380 KBM655380 KLI655380 KVE655380 LFA655380 LOW655380 LYS655380 MIO655380 MSK655380 NCG655380 NMC655380 NVY655380 OFU655380 OPQ655380 OZM655380 PJI655380 PTE655380 QDA655380 QMW655380 QWS655380 RGO655380 RQK655380 SAG655380 SKC655380 STY655380 TDU655380 TNQ655380 TXM655380 UHI655380 URE655380 VBA655380 VKW655380 VUS655380 WEO655380 WOK655380 WYG655380 U65556 LU720916 VQ720916 AFM720916 API720916 AZE720916 BJA720916 BSW720916 CCS720916 CMO720916 CWK720916 DGG720916 DQC720916 DZY720916 EJU720916 ETQ720916 FDM720916 FNI720916 FXE720916 GHA720916 GQW720916 HAS720916 HKO720916 HUK720916 IEG720916 IOC720916 IXY720916 JHU720916 JRQ720916 KBM720916 KLI720916 KVE720916 LFA720916 LOW720916 LYS720916 MIO720916 MSK720916 NCG720916 NMC720916 NVY720916 OFU720916 OPQ720916 OZM720916 PJI720916 PTE720916 QDA720916 QMW720916 QWS720916 RGO720916 RQK720916 SAG720916 SKC720916 STY720916 TDU720916 TNQ720916 TXM720916 UHI720916 URE720916 VBA720916 VKW720916 VUS720916 WEO720916 WOK720916 WYG720916 U131092 LU786452 VQ786452 AFM786452 API786452 AZE786452 BJA786452 BSW786452 CCS786452 CMO786452 CWK786452 DGG786452 DQC786452 DZY786452 EJU786452 ETQ786452 FDM786452 FNI786452 FXE786452 GHA786452 GQW786452 HAS786452 HKO786452 HUK786452 IEG786452 IOC786452 IXY786452 JHU786452 JRQ786452 KBM786452 KLI786452 KVE786452 LFA786452 LOW786452 LYS786452 MIO786452 MSK786452 NCG786452 NMC786452 NVY786452 OFU786452 OPQ786452 OZM786452 PJI786452 PTE786452 QDA786452 QMW786452 QWS786452 RGO786452 RQK786452 SAG786452 SKC786452 STY786452 TDU786452 TNQ786452 TXM786452 UHI786452 URE786452 VBA786452 VKW786452 VUS786452 WEO786452 WOK786452 WYG786452 U24 LU851988 VQ851988 AFM851988 API851988 AZE851988 BJA851988 BSW851988 CCS851988 CMO851988 CWK851988 DGG851988 DQC851988 DZY851988 EJU851988 ETQ851988 FDM851988 FNI851988 FXE851988 GHA851988 GQW851988 HAS851988 HKO851988 HUK851988 IEG851988 IOC851988 IXY851988 JHU851988 JRQ851988 KBM851988 KLI851988 KVE851988 LFA851988 LOW851988 LYS851988 MIO851988 MSK851988 NCG851988 NMC851988 NVY851988 OFU851988 OPQ851988 OZM851988 PJI851988 PTE851988 QDA851988 QMW851988 QWS851988 RGO851988 RQK851988 SAG851988 SKC851988 STY851988 TDU851988 TNQ851988 TXM851988 UHI851988 URE851988 VBA851988 VKW851988 VUS851988 WEO851988 WOK851988 WYG851988 LU917524 VQ917524 AFM917524 API917524 AZE917524 BJA917524 BSW917524 CCS917524 CMO917524 CWK917524 DGG917524 DQC917524 DZY917524 EJU917524 ETQ917524 FDM917524 FNI917524 FXE917524 GHA917524 GQW917524 HAS917524 HKO917524 HUK917524 IEG917524 IOC917524 IXY917524 JHU917524 JRQ917524 KBM917524 KLI917524 KVE917524 LFA917524 LOW917524 LYS917524 MIO917524 MSK917524 NCG917524 NMC917524 NVY917524 OFU917524 OPQ917524 OZM917524 PJI917524 PTE917524 QDA917524 QMW917524 QWS917524 RGO917524 RQK917524 SAG917524 SKC917524 STY917524 TDU917524 TNQ917524 TXM917524 UHI917524 URE917524 VBA917524 VKW917524 VUS917524 WEO917524 WOK917524 WYG917524 WYG983060 LU983060 VQ983060 AFM983060 API983060 AZE983060 BJA983060 BSW983060 CCS983060 CMO983060 CWK983060 DGG983060 DQC983060 DZY983060 EJU983060 ETQ983060 FDM983060 FNI983060 FXE983060 GHA983060 GQW983060 HAS983060 HKO983060 HUK983060 IEG983060 IOC983060 IXY983060 JHU983060 JRQ983060 KBM983060 KLI983060 KVE983060 LFA983060 LOW983060 LYS983060 MIO983060 MSK983060 NCG983060 NMC983060 NVY983060 OFU983060 OPQ983060 OZM983060 PJI983060 PTE983060 QDA983060 QMW983060 QWS983060 RGO983060 RQK983060 SAG983060 SKC983060 STY983060 TDU983060 TNQ983060 TXM983060 UHI983060 URE983060 VBA983060 VKW983060 VUS983060 WEO983060 WOK983060 U196628 LS24 WYG24 WOK24 WEO24 VUS24 VKW24 VBA24 URE24 UHI24 TXM24 TNQ24 TDU24 STY24 SKC24 SAG24 RQK24 RGO24 QWS24 QMW24 QDA24 PTE24 PJI24 OZM24 OPQ24 OFU24 NVY24 NMC24 NCG24 MSK24 MIO24 LYS24 LOW24 LFA24 KVE24 KLI24 KBM24 JRQ24 JHU24 IXY24 IOC24 IEG24 HUK24 HKO24 HAS24 GQW24 GHA24 FXE24 FNI24 FDM24 ETQ24 EJU24 DZY24 DQC24 DGG24 CWK24 CMO24 CCS24 BSW24 BJA24 AZE24 API24 AFM24 VQ24 VO24 LU24 WYE24 WOI24 WEM24 VUQ24 VKU24 VAY24 URC24 UHG24 TXK24 TNO24 TDS24 STW24 SKA24 SAE24 RQI24 RGM24 QWQ24 QMU24 QCY24 PTC24 PJG24 OZK24 OPO24 OFS24 NVW24 NMA24 NCE24 MSI24 MIM24 LYQ24 LOU24 LEY24 KVC24 KLG24 KBK24 JRO24 JHS24 IXW24 IOA24 IEE24 HUI24 HKM24 HAQ24 GQU24 GGY24 FXC24 FNG24 FDK24 ETO24 EJS24 DZW24 DQA24 DGE24 CWI24 CMM24 CCQ24 BSU24 BIY24 AZC24 APG24 AFK24 U262164"/>
    <dataValidation allowBlank="1" showInputMessage="1" showErrorMessage="1" prompt="Для выбора выполните двойной щелчок левой клавиши мыши по соответствующей ячейке." sqref="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93236 BD458772 BD524308 BD589844 BD655380 BD720916 BD786452 BD851988 BD917524 BD983060 BD65556 BD131092 BD262164 BD196628 BD24 BB24 BD327700 BI65556 BI131092 BI196628 BI262164 BI327700 BI393236 BI458772 BI524308 BI589844 BI655380 BI720916 BI786452 BI851988 BI917524 BI983060 BK393236 BK458772 BK524308 BK589844 BK655380 BK720916 BK786452 BK851988 BK917524 BK983060 BK65556 BK131092 BK262164 BK196628 BK24 BI24 BK327700 BP65556 BP131092 BP196628 BP262164 BP327700 BP393236 BP458772 BP524308 BP589844 BP655380 BP720916 BP786452 BP851988 BP917524 BP983060 BR393236 BR458772 BR524308 BR589844 BR655380 BR720916 BR786452 BR851988 BR917524 BR983060 BR65556 BR131092 BR262164 BR196628 BR24 BP24 BR327700 BW65556 BW131092 BW196628 BW262164 BW327700 BW393236 BW458772 BW524308 BW589844 BW655380 BW720916 BW786452 BW851988 BW917524 BW983060 BY393236 BY458772 BY524308 BY589844 BY655380 BY720916 BY786452 BY851988 BY917524 BY983060 BY65556 BY131092 BY262164 BY196628 BY24 BW24 BY327700 CD65556 CD131092 CD196628 CD262164 CD327700 CD393236 CD458772 CD524308 CD589844 CD655380 CD720916 CD786452 CD851988 CD917524 CD983060 CF327700 CF393236 CF458772 CF524308 CF589844 CF655380 CF720916 CF786452 CF851988 CF917524 CF983060 CF65556 CF131092 CF262164 CF196628 CF24 CD24"/>
    <dataValidation allowBlank="1" promptTitle="checkPeriodRange" sqref="Q25 LQ25 VM25 AFI25 APE25 AZA25 BIW25 BSS25 CCO25 CMK25 CWG25 DGC25 DPY25 DZU25 EJQ25 ETM25 FDI25 FNE25 FXA25 GGW25 GQS25 HAO25 HKK25 HUG25 IEC25 INY25 IXU25 JHQ25 JRM25 KBI25 KLE25 KVA25 LEW25 LOS25 LYO25 MIK25 MSG25 NCC25 NLY25 NVU25 OFQ25 OPM25 OZI25 PJE25 PTA25 QCW25 QMS25 QWO25 RGK25 RQG25 SAC25 SJY25 STU25 TDQ25 TNM25 TXI25 UHE25 URA25 VAW25 VKS25 VUO25 WEK25 WOG25 WYC25 Q65557 LQ65557 VM65557 AFI65557 APE65557 AZA65557 BIW65557 BSS65557 CCO65557 CMK65557 CWG65557 DGC65557 DPY65557 DZU65557 EJQ65557 ETM65557 FDI65557 FNE65557 FXA65557 GGW65557 GQS65557 HAO65557 HKK65557 HUG65557 IEC65557 INY65557 IXU65557 JHQ65557 JRM65557 KBI65557 KLE65557 KVA65557 LEW65557 LOS65557 LYO65557 MIK65557 MSG65557 NCC65557 NLY65557 NVU65557 OFQ65557 OPM65557 OZI65557 PJE65557 PTA65557 QCW65557 QMS65557 QWO65557 RGK65557 RQG65557 SAC65557 SJY65557 STU65557 TDQ65557 TNM65557 TXI65557 UHE65557 URA65557 VAW65557 VKS65557 VUO65557 WEK65557 WOG65557 WYC65557 Q131093 LQ131093 VM131093 AFI131093 APE131093 AZA131093 BIW131093 BSS131093 CCO131093 CMK131093 CWG131093 DGC131093 DPY131093 DZU131093 EJQ131093 ETM131093 FDI131093 FNE131093 FXA131093 GGW131093 GQS131093 HAO131093 HKK131093 HUG131093 IEC131093 INY131093 IXU131093 JHQ131093 JRM131093 KBI131093 KLE131093 KVA131093 LEW131093 LOS131093 LYO131093 MIK131093 MSG131093 NCC131093 NLY131093 NVU131093 OFQ131093 OPM131093 OZI131093 PJE131093 PTA131093 QCW131093 QMS131093 QWO131093 RGK131093 RQG131093 SAC131093 SJY131093 STU131093 TDQ131093 TNM131093 TXI131093 UHE131093 URA131093 VAW131093 VKS131093 VUO131093 WEK131093 WOG131093 WYC131093 Q196629 LQ196629 VM196629 AFI196629 APE196629 AZA196629 BIW196629 BSS196629 CCO196629 CMK196629 CWG196629 DGC196629 DPY196629 DZU196629 EJQ196629 ETM196629 FDI196629 FNE196629 FXA196629 GGW196629 GQS196629 HAO196629 HKK196629 HUG196629 IEC196629 INY196629 IXU196629 JHQ196629 JRM196629 KBI196629 KLE196629 KVA196629 LEW196629 LOS196629 LYO196629 MIK196629 MSG196629 NCC196629 NLY196629 NVU196629 OFQ196629 OPM196629 OZI196629 PJE196629 PTA196629 QCW196629 QMS196629 QWO196629 RGK196629 RQG196629 SAC196629 SJY196629 STU196629 TDQ196629 TNM196629 TXI196629 UHE196629 URA196629 VAW196629 VKS196629 VUO196629 WEK196629 WOG196629 WYC196629 Q262165 LQ262165 VM262165 AFI262165 APE262165 AZA262165 BIW262165 BSS262165 CCO262165 CMK262165 CWG262165 DGC262165 DPY262165 DZU262165 EJQ262165 ETM262165 FDI262165 FNE262165 FXA262165 GGW262165 GQS262165 HAO262165 HKK262165 HUG262165 IEC262165 INY262165 IXU262165 JHQ262165 JRM262165 KBI262165 KLE262165 KVA262165 LEW262165 LOS262165 LYO262165 MIK262165 MSG262165 NCC262165 NLY262165 NVU262165 OFQ262165 OPM262165 OZI262165 PJE262165 PTA262165 QCW262165 QMS262165 QWO262165 RGK262165 RQG262165 SAC262165 SJY262165 STU262165 TDQ262165 TNM262165 TXI262165 UHE262165 URA262165 VAW262165 VKS262165 VUO262165 WEK262165 WOG262165 WYC262165 Q327701 LQ327701 VM327701 AFI327701 APE327701 AZA327701 BIW327701 BSS327701 CCO327701 CMK327701 CWG327701 DGC327701 DPY327701 DZU327701 EJQ327701 ETM327701 FDI327701 FNE327701 FXA327701 GGW327701 GQS327701 HAO327701 HKK327701 HUG327701 IEC327701 INY327701 IXU327701 JHQ327701 JRM327701 KBI327701 KLE327701 KVA327701 LEW327701 LOS327701 LYO327701 MIK327701 MSG327701 NCC327701 NLY327701 NVU327701 OFQ327701 OPM327701 OZI327701 PJE327701 PTA327701 QCW327701 QMS327701 QWO327701 RGK327701 RQG327701 SAC327701 SJY327701 STU327701 TDQ327701 TNM327701 TXI327701 UHE327701 URA327701 VAW327701 VKS327701 VUO327701 WEK327701 WOG327701 WYC327701 Q393237 LQ393237 VM393237 AFI393237 APE393237 AZA393237 BIW393237 BSS393237 CCO393237 CMK393237 CWG393237 DGC393237 DPY393237 DZU393237 EJQ393237 ETM393237 FDI393237 FNE393237 FXA393237 GGW393237 GQS393237 HAO393237 HKK393237 HUG393237 IEC393237 INY393237 IXU393237 JHQ393237 JRM393237 KBI393237 KLE393237 KVA393237 LEW393237 LOS393237 LYO393237 MIK393237 MSG393237 NCC393237 NLY393237 NVU393237 OFQ393237 OPM393237 OZI393237 PJE393237 PTA393237 QCW393237 QMS393237 QWO393237 RGK393237 RQG393237 SAC393237 SJY393237 STU393237 TDQ393237 TNM393237 TXI393237 UHE393237 URA393237 VAW393237 VKS393237 VUO393237 WEK393237 WOG393237 WYC393237 Q458773 LQ458773 VM458773 AFI458773 APE458773 AZA458773 BIW458773 BSS458773 CCO458773 CMK458773 CWG458773 DGC458773 DPY458773 DZU458773 EJQ458773 ETM458773 FDI458773 FNE458773 FXA458773 GGW458773 GQS458773 HAO458773 HKK458773 HUG458773 IEC458773 INY458773 IXU458773 JHQ458773 JRM458773 KBI458773 KLE458773 KVA458773 LEW458773 LOS458773 LYO458773 MIK458773 MSG458773 NCC458773 NLY458773 NVU458773 OFQ458773 OPM458773 OZI458773 PJE458773 PTA458773 QCW458773 QMS458773 QWO458773 RGK458773 RQG458773 SAC458773 SJY458773 STU458773 TDQ458773 TNM458773 TXI458773 UHE458773 URA458773 VAW458773 VKS458773 VUO458773 WEK458773 WOG458773 WYC458773 Q524309 LQ524309 VM524309 AFI524309 APE524309 AZA524309 BIW524309 BSS524309 CCO524309 CMK524309 CWG524309 DGC524309 DPY524309 DZU524309 EJQ524309 ETM524309 FDI524309 FNE524309 FXA524309 GGW524309 GQS524309 HAO524309 HKK524309 HUG524309 IEC524309 INY524309 IXU524309 JHQ524309 JRM524309 KBI524309 KLE524309 KVA524309 LEW524309 LOS524309 LYO524309 MIK524309 MSG524309 NCC524309 NLY524309 NVU524309 OFQ524309 OPM524309 OZI524309 PJE524309 PTA524309 QCW524309 QMS524309 QWO524309 RGK524309 RQG524309 SAC524309 SJY524309 STU524309 TDQ524309 TNM524309 TXI524309 UHE524309 URA524309 VAW524309 VKS524309 VUO524309 WEK524309 WOG524309 WYC524309 Q589845 LQ589845 VM589845 AFI589845 APE589845 AZA589845 BIW589845 BSS589845 CCO589845 CMK589845 CWG589845 DGC589845 DPY589845 DZU589845 EJQ589845 ETM589845 FDI589845 FNE589845 FXA589845 GGW589845 GQS589845 HAO589845 HKK589845 HUG589845 IEC589845 INY589845 IXU589845 JHQ589845 JRM589845 KBI589845 KLE589845 KVA589845 LEW589845 LOS589845 LYO589845 MIK589845 MSG589845 NCC589845 NLY589845 NVU589845 OFQ589845 OPM589845 OZI589845 PJE589845 PTA589845 QCW589845 QMS589845 QWO589845 RGK589845 RQG589845 SAC589845 SJY589845 STU589845 TDQ589845 TNM589845 TXI589845 UHE589845 URA589845 VAW589845 VKS589845 VUO589845 WEK589845 WOG589845 WYC589845 Q655381 LQ655381 VM655381 AFI655381 APE655381 AZA655381 BIW655381 BSS655381 CCO655381 CMK655381 CWG655381 DGC655381 DPY655381 DZU655381 EJQ655381 ETM655381 FDI655381 FNE655381 FXA655381 GGW655381 GQS655381 HAO655381 HKK655381 HUG655381 IEC655381 INY655381 IXU655381 JHQ655381 JRM655381 KBI655381 KLE655381 KVA655381 LEW655381 LOS655381 LYO655381 MIK655381 MSG655381 NCC655381 NLY655381 NVU655381 OFQ655381 OPM655381 OZI655381 PJE655381 PTA655381 QCW655381 QMS655381 QWO655381 RGK655381 RQG655381 SAC655381 SJY655381 STU655381 TDQ655381 TNM655381 TXI655381 UHE655381 URA655381 VAW655381 VKS655381 VUO655381 WEK655381 WOG655381 WYC655381 Q720917 LQ720917 VM720917 AFI720917 APE720917 AZA720917 BIW720917 BSS720917 CCO720917 CMK720917 CWG720917 DGC720917 DPY720917 DZU720917 EJQ720917 ETM720917 FDI720917 FNE720917 FXA720917 GGW720917 GQS720917 HAO720917 HKK720917 HUG720917 IEC720917 INY720917 IXU720917 JHQ720917 JRM720917 KBI720917 KLE720917 KVA720917 LEW720917 LOS720917 LYO720917 MIK720917 MSG720917 NCC720917 NLY720917 NVU720917 OFQ720917 OPM720917 OZI720917 PJE720917 PTA720917 QCW720917 QMS720917 QWO720917 RGK720917 RQG720917 SAC720917 SJY720917 STU720917 TDQ720917 TNM720917 TXI720917 UHE720917 URA720917 VAW720917 VKS720917 VUO720917 WEK720917 WOG720917 WYC720917 Q786453 LQ786453 VM786453 AFI786453 APE786453 AZA786453 BIW786453 BSS786453 CCO786453 CMK786453 CWG786453 DGC786453 DPY786453 DZU786453 EJQ786453 ETM786453 FDI786453 FNE786453 FXA786453 GGW786453 GQS786453 HAO786453 HKK786453 HUG786453 IEC786453 INY786453 IXU786453 JHQ786453 JRM786453 KBI786453 KLE786453 KVA786453 LEW786453 LOS786453 LYO786453 MIK786453 MSG786453 NCC786453 NLY786453 NVU786453 OFQ786453 OPM786453 OZI786453 PJE786453 PTA786453 QCW786453 QMS786453 QWO786453 RGK786453 RQG786453 SAC786453 SJY786453 STU786453 TDQ786453 TNM786453 TXI786453 UHE786453 URA786453 VAW786453 VKS786453 VUO786453 WEK786453 WOG786453 WYC786453 Q851989 LQ851989 VM851989 AFI851989 APE851989 AZA851989 BIW851989 BSS851989 CCO851989 CMK851989 CWG851989 DGC851989 DPY851989 DZU851989 EJQ851989 ETM851989 FDI851989 FNE851989 FXA851989 GGW851989 GQS851989 HAO851989 HKK851989 HUG851989 IEC851989 INY851989 IXU851989 JHQ851989 JRM851989 KBI851989 KLE851989 KVA851989 LEW851989 LOS851989 LYO851989 MIK851989 MSG851989 NCC851989 NLY851989 NVU851989 OFQ851989 OPM851989 OZI851989 PJE851989 PTA851989 QCW851989 QMS851989 QWO851989 RGK851989 RQG851989 SAC851989 SJY851989 STU851989 TDQ851989 TNM851989 TXI851989 UHE851989 URA851989 VAW851989 VKS851989 VUO851989 WEK851989 WOG851989 WYC851989 Q917525 LQ917525 VM917525 AFI917525 APE917525 AZA917525 BIW917525 BSS917525 CCO917525 CMK917525 CWG917525 DGC917525 DPY917525 DZU917525 EJQ917525 ETM917525 FDI917525 FNE917525 FXA917525 GGW917525 GQS917525 HAO917525 HKK917525 HUG917525 IEC917525 INY917525 IXU917525 JHQ917525 JRM917525 KBI917525 KLE917525 KVA917525 LEW917525 LOS917525 LYO917525 MIK917525 MSG917525 NCC917525 NLY917525 NVU917525 OFQ917525 OPM917525 OZI917525 PJE917525 PTA917525 QCW917525 QMS917525 QWO917525 RGK917525 RQG917525 SAC917525 SJY917525 STU917525 TDQ917525 TNM917525 TXI917525 UHE917525 URA917525 VAW917525 VKS917525 VUO917525 WEK917525 WOG917525 WYC917525 Q983061 LQ983061 VM983061 AFI983061 APE983061 AZA983061 BIW983061 BSS983061 CCO983061 CMK983061 CWG983061 DGC983061 DPY983061 DZU983061 EJQ983061 ETM983061 FDI983061 FNE983061 FXA983061 GGW983061 GQS983061 HAO983061 HKK983061 HUG983061 IEC983061 INY983061 IXU983061 JHQ983061 JRM983061 KBI983061 KLE983061 KVA983061 LEW983061 LOS983061 LYO983061 MIK983061 MSG983061 NCC983061 NLY983061 NVU983061 OFQ983061 OPM983061 OZI983061 PJE983061 PTA983061 QCW983061 QMS983061 QWO983061 RGK983061 RQG983061 SAC983061 SJY983061 STU983061 TDQ983061 TNM983061 TXI983061 UHE983061 URA983061 VAW983061 VKS983061 VUO983061 WEK983061 WOG983061 WYC983061"/>
    <dataValidation allowBlank="1" promptTitle="checkPeriodRange" sqref="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allowBlank="1" sqref="L26:CG26 WXX983062:WYI983068 LL65558:LW65564 VH65558:VS65564 AFD65558:AFO65564 AOZ65558:APK65564 AYV65558:AZG65564 BIR65558:BJC65564 BSN65558:BSY65564 CCJ65558:CCU65564 CMF65558:CMQ65564 CWB65558:CWM65564 DFX65558:DGI65564 DPT65558:DQE65564 DZP65558:EAA65564 EJL65558:EJW65564 ETH65558:ETS65564 FDD65558:FDO65564 FMZ65558:FNK65564 FWV65558:FXG65564 GGR65558:GHC65564 GQN65558:GQY65564 HAJ65558:HAU65564 HKF65558:HKQ65564 HUB65558:HUM65564 IDX65558:IEI65564 INT65558:IOE65564 IXP65558:IYA65564 JHL65558:JHW65564 JRH65558:JRS65564 KBD65558:KBO65564 KKZ65558:KLK65564 KUV65558:KVG65564 LER65558:LFC65564 LON65558:LOY65564 LYJ65558:LYU65564 MIF65558:MIQ65564 MSB65558:MSM65564 NBX65558:NCI65564 NLT65558:NME65564 NVP65558:NWA65564 OFL65558:OFW65564 OPH65558:OPS65564 OZD65558:OZO65564 PIZ65558:PJK65564 PSV65558:PTG65564 QCR65558:QDC65564 QMN65558:QMY65564 QWJ65558:QWU65564 RGF65558:RGQ65564 RQB65558:RQM65564 RZX65558:SAI65564 SJT65558:SKE65564 STP65558:SUA65564 TDL65558:TDW65564 TNH65558:TNS65564 TXD65558:TXO65564 UGZ65558:UHK65564 UQV65558:URG65564 VAR65558:VBC65564 VKN65558:VKY65564 VUJ65558:VUU65564 WEF65558:WEQ65564 WOB65558:WOM65564 WXX65558:WYI65564 LL131094:LW131100 VH131094:VS131100 AFD131094:AFO131100 AOZ131094:APK131100 AYV131094:AZG131100 BIR131094:BJC131100 BSN131094:BSY131100 CCJ131094:CCU131100 CMF131094:CMQ131100 CWB131094:CWM131100 DFX131094:DGI131100 DPT131094:DQE131100 DZP131094:EAA131100 EJL131094:EJW131100 ETH131094:ETS131100 FDD131094:FDO131100 FMZ131094:FNK131100 FWV131094:FXG131100 GGR131094:GHC131100 GQN131094:GQY131100 HAJ131094:HAU131100 HKF131094:HKQ131100 HUB131094:HUM131100 IDX131094:IEI131100 INT131094:IOE131100 IXP131094:IYA131100 JHL131094:JHW131100 JRH131094:JRS131100 KBD131094:KBO131100 KKZ131094:KLK131100 KUV131094:KVG131100 LER131094:LFC131100 LON131094:LOY131100 LYJ131094:LYU131100 MIF131094:MIQ131100 MSB131094:MSM131100 NBX131094:NCI131100 NLT131094:NME131100 NVP131094:NWA131100 OFL131094:OFW131100 OPH131094:OPS131100 OZD131094:OZO131100 PIZ131094:PJK131100 PSV131094:PTG131100 QCR131094:QDC131100 QMN131094:QMY131100 QWJ131094:QWU131100 RGF131094:RGQ131100 RQB131094:RQM131100 RZX131094:SAI131100 SJT131094:SKE131100 STP131094:SUA131100 TDL131094:TDW131100 TNH131094:TNS131100 TXD131094:TXO131100 UGZ131094:UHK131100 UQV131094:URG131100 VAR131094:VBC131100 VKN131094:VKY131100 VUJ131094:VUU131100 WEF131094:WEQ131100 WOB131094:WOM131100 WXX131094:WYI131100 LL196630:LW196636 VH196630:VS196636 AFD196630:AFO196636 AOZ196630:APK196636 AYV196630:AZG196636 BIR196630:BJC196636 BSN196630:BSY196636 CCJ196630:CCU196636 CMF196630:CMQ196636 CWB196630:CWM196636 DFX196630:DGI196636 DPT196630:DQE196636 DZP196630:EAA196636 EJL196630:EJW196636 ETH196630:ETS196636 FDD196630:FDO196636 FMZ196630:FNK196636 FWV196630:FXG196636 GGR196630:GHC196636 GQN196630:GQY196636 HAJ196630:HAU196636 HKF196630:HKQ196636 HUB196630:HUM196636 IDX196630:IEI196636 INT196630:IOE196636 IXP196630:IYA196636 JHL196630:JHW196636 JRH196630:JRS196636 KBD196630:KBO196636 KKZ196630:KLK196636 KUV196630:KVG196636 LER196630:LFC196636 LON196630:LOY196636 LYJ196630:LYU196636 MIF196630:MIQ196636 MSB196630:MSM196636 NBX196630:NCI196636 NLT196630:NME196636 NVP196630:NWA196636 OFL196630:OFW196636 OPH196630:OPS196636 OZD196630:OZO196636 PIZ196630:PJK196636 PSV196630:PTG196636 QCR196630:QDC196636 QMN196630:QMY196636 QWJ196630:QWU196636 RGF196630:RGQ196636 RQB196630:RQM196636 RZX196630:SAI196636 SJT196630:SKE196636 STP196630:SUA196636 TDL196630:TDW196636 TNH196630:TNS196636 TXD196630:TXO196636 UGZ196630:UHK196636 UQV196630:URG196636 VAR196630:VBC196636 VKN196630:VKY196636 VUJ196630:VUU196636 WEF196630:WEQ196636 WOB196630:WOM196636 WXX196630:WYI196636 LL262166:LW262172 VH262166:VS262172 AFD262166:AFO262172 AOZ262166:APK262172 AYV262166:AZG262172 BIR262166:BJC262172 BSN262166:BSY262172 CCJ262166:CCU262172 CMF262166:CMQ262172 CWB262166:CWM262172 DFX262166:DGI262172 DPT262166:DQE262172 DZP262166:EAA262172 EJL262166:EJW262172 ETH262166:ETS262172 FDD262166:FDO262172 FMZ262166:FNK262172 FWV262166:FXG262172 GGR262166:GHC262172 GQN262166:GQY262172 HAJ262166:HAU262172 HKF262166:HKQ262172 HUB262166:HUM262172 IDX262166:IEI262172 INT262166:IOE262172 IXP262166:IYA262172 JHL262166:JHW262172 JRH262166:JRS262172 KBD262166:KBO262172 KKZ262166:KLK262172 KUV262166:KVG262172 LER262166:LFC262172 LON262166:LOY262172 LYJ262166:LYU262172 MIF262166:MIQ262172 MSB262166:MSM262172 NBX262166:NCI262172 NLT262166:NME262172 NVP262166:NWA262172 OFL262166:OFW262172 OPH262166:OPS262172 OZD262166:OZO262172 PIZ262166:PJK262172 PSV262166:PTG262172 QCR262166:QDC262172 QMN262166:QMY262172 QWJ262166:QWU262172 RGF262166:RGQ262172 RQB262166:RQM262172 RZX262166:SAI262172 SJT262166:SKE262172 STP262166:SUA262172 TDL262166:TDW262172 TNH262166:TNS262172 TXD262166:TXO262172 UGZ262166:UHK262172 UQV262166:URG262172 VAR262166:VBC262172 VKN262166:VKY262172 VUJ262166:VUU262172 WEF262166:WEQ262172 WOB262166:WOM262172 WXX262166:WYI262172 LL327702:LW327708 VH327702:VS327708 AFD327702:AFO327708 AOZ327702:APK327708 AYV327702:AZG327708 BIR327702:BJC327708 BSN327702:BSY327708 CCJ327702:CCU327708 CMF327702:CMQ327708 CWB327702:CWM327708 DFX327702:DGI327708 DPT327702:DQE327708 DZP327702:EAA327708 EJL327702:EJW327708 ETH327702:ETS327708 FDD327702:FDO327708 FMZ327702:FNK327708 FWV327702:FXG327708 GGR327702:GHC327708 GQN327702:GQY327708 HAJ327702:HAU327708 HKF327702:HKQ327708 HUB327702:HUM327708 IDX327702:IEI327708 INT327702:IOE327708 IXP327702:IYA327708 JHL327702:JHW327708 JRH327702:JRS327708 KBD327702:KBO327708 KKZ327702:KLK327708 KUV327702:KVG327708 LER327702:LFC327708 LON327702:LOY327708 LYJ327702:LYU327708 MIF327702:MIQ327708 MSB327702:MSM327708 NBX327702:NCI327708 NLT327702:NME327708 NVP327702:NWA327708 OFL327702:OFW327708 OPH327702:OPS327708 OZD327702:OZO327708 PIZ327702:PJK327708 PSV327702:PTG327708 QCR327702:QDC327708 QMN327702:QMY327708 QWJ327702:QWU327708 RGF327702:RGQ327708 RQB327702:RQM327708 RZX327702:SAI327708 SJT327702:SKE327708 STP327702:SUA327708 TDL327702:TDW327708 TNH327702:TNS327708 TXD327702:TXO327708 UGZ327702:UHK327708 UQV327702:URG327708 VAR327702:VBC327708 VKN327702:VKY327708 VUJ327702:VUU327708 WEF327702:WEQ327708 WOB327702:WOM327708 WXX327702:WYI327708 LL393238:LW393244 VH393238:VS393244 AFD393238:AFO393244 AOZ393238:APK393244 AYV393238:AZG393244 BIR393238:BJC393244 BSN393238:BSY393244 CCJ393238:CCU393244 CMF393238:CMQ393244 CWB393238:CWM393244 DFX393238:DGI393244 DPT393238:DQE393244 DZP393238:EAA393244 EJL393238:EJW393244 ETH393238:ETS393244 FDD393238:FDO393244 FMZ393238:FNK393244 FWV393238:FXG393244 GGR393238:GHC393244 GQN393238:GQY393244 HAJ393238:HAU393244 HKF393238:HKQ393244 HUB393238:HUM393244 IDX393238:IEI393244 INT393238:IOE393244 IXP393238:IYA393244 JHL393238:JHW393244 JRH393238:JRS393244 KBD393238:KBO393244 KKZ393238:KLK393244 KUV393238:KVG393244 LER393238:LFC393244 LON393238:LOY393244 LYJ393238:LYU393244 MIF393238:MIQ393244 MSB393238:MSM393244 NBX393238:NCI393244 NLT393238:NME393244 NVP393238:NWA393244 OFL393238:OFW393244 OPH393238:OPS393244 OZD393238:OZO393244 PIZ393238:PJK393244 PSV393238:PTG393244 QCR393238:QDC393244 QMN393238:QMY393244 QWJ393238:QWU393244 RGF393238:RGQ393244 RQB393238:RQM393244 RZX393238:SAI393244 SJT393238:SKE393244 STP393238:SUA393244 TDL393238:TDW393244 TNH393238:TNS393244 TXD393238:TXO393244 UGZ393238:UHK393244 UQV393238:URG393244 VAR393238:VBC393244 VKN393238:VKY393244 VUJ393238:VUU393244 WEF393238:WEQ393244 WOB393238:WOM393244 WXX393238:WYI393244 LL458774:LW458780 VH458774:VS458780 AFD458774:AFO458780 AOZ458774:APK458780 AYV458774:AZG458780 BIR458774:BJC458780 BSN458774:BSY458780 CCJ458774:CCU458780 CMF458774:CMQ458780 CWB458774:CWM458780 DFX458774:DGI458780 DPT458774:DQE458780 DZP458774:EAA458780 EJL458774:EJW458780 ETH458774:ETS458780 FDD458774:FDO458780 FMZ458774:FNK458780 FWV458774:FXG458780 GGR458774:GHC458780 GQN458774:GQY458780 HAJ458774:HAU458780 HKF458774:HKQ458780 HUB458774:HUM458780 IDX458774:IEI458780 INT458774:IOE458780 IXP458774:IYA458780 JHL458774:JHW458780 JRH458774:JRS458780 KBD458774:KBO458780 KKZ458774:KLK458780 KUV458774:KVG458780 LER458774:LFC458780 LON458774:LOY458780 LYJ458774:LYU458780 MIF458774:MIQ458780 MSB458774:MSM458780 NBX458774:NCI458780 NLT458774:NME458780 NVP458774:NWA458780 OFL458774:OFW458780 OPH458774:OPS458780 OZD458774:OZO458780 PIZ458774:PJK458780 PSV458774:PTG458780 QCR458774:QDC458780 QMN458774:QMY458780 QWJ458774:QWU458780 RGF458774:RGQ458780 RQB458774:RQM458780 RZX458774:SAI458780 SJT458774:SKE458780 STP458774:SUA458780 TDL458774:TDW458780 TNH458774:TNS458780 TXD458774:TXO458780 UGZ458774:UHK458780 UQV458774:URG458780 VAR458774:VBC458780 VKN458774:VKY458780 VUJ458774:VUU458780 WEF458774:WEQ458780 WOB458774:WOM458780 WXX458774:WYI458780 LL524310:LW524316 VH524310:VS524316 AFD524310:AFO524316 AOZ524310:APK524316 AYV524310:AZG524316 BIR524310:BJC524316 BSN524310:BSY524316 CCJ524310:CCU524316 CMF524310:CMQ524316 CWB524310:CWM524316 DFX524310:DGI524316 DPT524310:DQE524316 DZP524310:EAA524316 EJL524310:EJW524316 ETH524310:ETS524316 FDD524310:FDO524316 FMZ524310:FNK524316 FWV524310:FXG524316 GGR524310:GHC524316 GQN524310:GQY524316 HAJ524310:HAU524316 HKF524310:HKQ524316 HUB524310:HUM524316 IDX524310:IEI524316 INT524310:IOE524316 IXP524310:IYA524316 JHL524310:JHW524316 JRH524310:JRS524316 KBD524310:KBO524316 KKZ524310:KLK524316 KUV524310:KVG524316 LER524310:LFC524316 LON524310:LOY524316 LYJ524310:LYU524316 MIF524310:MIQ524316 MSB524310:MSM524316 NBX524310:NCI524316 NLT524310:NME524316 NVP524310:NWA524316 OFL524310:OFW524316 OPH524310:OPS524316 OZD524310:OZO524316 PIZ524310:PJK524316 PSV524310:PTG524316 QCR524310:QDC524316 QMN524310:QMY524316 QWJ524310:QWU524316 RGF524310:RGQ524316 RQB524310:RQM524316 RZX524310:SAI524316 SJT524310:SKE524316 STP524310:SUA524316 TDL524310:TDW524316 TNH524310:TNS524316 TXD524310:TXO524316 UGZ524310:UHK524316 UQV524310:URG524316 VAR524310:VBC524316 VKN524310:VKY524316 VUJ524310:VUU524316 WEF524310:WEQ524316 WOB524310:WOM524316 WXX524310:WYI524316 LL589846:LW589852 VH589846:VS589852 AFD589846:AFO589852 AOZ589846:APK589852 AYV589846:AZG589852 BIR589846:BJC589852 BSN589846:BSY589852 CCJ589846:CCU589852 CMF589846:CMQ589852 CWB589846:CWM589852 DFX589846:DGI589852 DPT589846:DQE589852 DZP589846:EAA589852 EJL589846:EJW589852 ETH589846:ETS589852 FDD589846:FDO589852 FMZ589846:FNK589852 FWV589846:FXG589852 GGR589846:GHC589852 GQN589846:GQY589852 HAJ589846:HAU589852 HKF589846:HKQ589852 HUB589846:HUM589852 IDX589846:IEI589852 INT589846:IOE589852 IXP589846:IYA589852 JHL589846:JHW589852 JRH589846:JRS589852 KBD589846:KBO589852 KKZ589846:KLK589852 KUV589846:KVG589852 LER589846:LFC589852 LON589846:LOY589852 LYJ589846:LYU589852 MIF589846:MIQ589852 MSB589846:MSM589852 NBX589846:NCI589852 NLT589846:NME589852 NVP589846:NWA589852 OFL589846:OFW589852 OPH589846:OPS589852 OZD589846:OZO589852 PIZ589846:PJK589852 PSV589846:PTG589852 QCR589846:QDC589852 QMN589846:QMY589852 QWJ589846:QWU589852 RGF589846:RGQ589852 RQB589846:RQM589852 RZX589846:SAI589852 SJT589846:SKE589852 STP589846:SUA589852 TDL589846:TDW589852 TNH589846:TNS589852 TXD589846:TXO589852 UGZ589846:UHK589852 UQV589846:URG589852 VAR589846:VBC589852 VKN589846:VKY589852 VUJ589846:VUU589852 WEF589846:WEQ589852 WOB589846:WOM589852 WXX589846:WYI589852 LL655382:LW655388 VH655382:VS655388 AFD655382:AFO655388 AOZ655382:APK655388 AYV655382:AZG655388 BIR655382:BJC655388 BSN655382:BSY655388 CCJ655382:CCU655388 CMF655382:CMQ655388 CWB655382:CWM655388 DFX655382:DGI655388 DPT655382:DQE655388 DZP655382:EAA655388 EJL655382:EJW655388 ETH655382:ETS655388 FDD655382:FDO655388 FMZ655382:FNK655388 FWV655382:FXG655388 GGR655382:GHC655388 GQN655382:GQY655388 HAJ655382:HAU655388 HKF655382:HKQ655388 HUB655382:HUM655388 IDX655382:IEI655388 INT655382:IOE655388 IXP655382:IYA655388 JHL655382:JHW655388 JRH655382:JRS655388 KBD655382:KBO655388 KKZ655382:KLK655388 KUV655382:KVG655388 LER655382:LFC655388 LON655382:LOY655388 LYJ655382:LYU655388 MIF655382:MIQ655388 MSB655382:MSM655388 NBX655382:NCI655388 NLT655382:NME655388 NVP655382:NWA655388 OFL655382:OFW655388 OPH655382:OPS655388 OZD655382:OZO655388 PIZ655382:PJK655388 PSV655382:PTG655388 QCR655382:QDC655388 QMN655382:QMY655388 QWJ655382:QWU655388 RGF655382:RGQ655388 RQB655382:RQM655388 RZX655382:SAI655388 SJT655382:SKE655388 STP655382:SUA655388 TDL655382:TDW655388 TNH655382:TNS655388 TXD655382:TXO655388 UGZ655382:UHK655388 UQV655382:URG655388 VAR655382:VBC655388 VKN655382:VKY655388 VUJ655382:VUU655388 WEF655382:WEQ655388 WOB655382:WOM655388 WXX655382:WYI655388 LL720918:LW720924 VH720918:VS720924 AFD720918:AFO720924 AOZ720918:APK720924 AYV720918:AZG720924 BIR720918:BJC720924 BSN720918:BSY720924 CCJ720918:CCU720924 CMF720918:CMQ720924 CWB720918:CWM720924 DFX720918:DGI720924 DPT720918:DQE720924 DZP720918:EAA720924 EJL720918:EJW720924 ETH720918:ETS720924 FDD720918:FDO720924 FMZ720918:FNK720924 FWV720918:FXG720924 GGR720918:GHC720924 GQN720918:GQY720924 HAJ720918:HAU720924 HKF720918:HKQ720924 HUB720918:HUM720924 IDX720918:IEI720924 INT720918:IOE720924 IXP720918:IYA720924 JHL720918:JHW720924 JRH720918:JRS720924 KBD720918:KBO720924 KKZ720918:KLK720924 KUV720918:KVG720924 LER720918:LFC720924 LON720918:LOY720924 LYJ720918:LYU720924 MIF720918:MIQ720924 MSB720918:MSM720924 NBX720918:NCI720924 NLT720918:NME720924 NVP720918:NWA720924 OFL720918:OFW720924 OPH720918:OPS720924 OZD720918:OZO720924 PIZ720918:PJK720924 PSV720918:PTG720924 QCR720918:QDC720924 QMN720918:QMY720924 QWJ720918:QWU720924 RGF720918:RGQ720924 RQB720918:RQM720924 RZX720918:SAI720924 SJT720918:SKE720924 STP720918:SUA720924 TDL720918:TDW720924 TNH720918:TNS720924 TXD720918:TXO720924 UGZ720918:UHK720924 UQV720918:URG720924 VAR720918:VBC720924 VKN720918:VKY720924 VUJ720918:VUU720924 WEF720918:WEQ720924 WOB720918:WOM720924 WXX720918:WYI720924 LL786454:LW786460 VH786454:VS786460 AFD786454:AFO786460 AOZ786454:APK786460 AYV786454:AZG786460 BIR786454:BJC786460 BSN786454:BSY786460 CCJ786454:CCU786460 CMF786454:CMQ786460 CWB786454:CWM786460 DFX786454:DGI786460 DPT786454:DQE786460 DZP786454:EAA786460 EJL786454:EJW786460 ETH786454:ETS786460 FDD786454:FDO786460 FMZ786454:FNK786460 FWV786454:FXG786460 GGR786454:GHC786460 GQN786454:GQY786460 HAJ786454:HAU786460 HKF786454:HKQ786460 HUB786454:HUM786460 IDX786454:IEI786460 INT786454:IOE786460 IXP786454:IYA786460 JHL786454:JHW786460 JRH786454:JRS786460 KBD786454:KBO786460 KKZ786454:KLK786460 KUV786454:KVG786460 LER786454:LFC786460 LON786454:LOY786460 LYJ786454:LYU786460 MIF786454:MIQ786460 MSB786454:MSM786460 NBX786454:NCI786460 NLT786454:NME786460 NVP786454:NWA786460 OFL786454:OFW786460 OPH786454:OPS786460 OZD786454:OZO786460 PIZ786454:PJK786460 PSV786454:PTG786460 QCR786454:QDC786460 QMN786454:QMY786460 QWJ786454:QWU786460 RGF786454:RGQ786460 RQB786454:RQM786460 RZX786454:SAI786460 SJT786454:SKE786460 STP786454:SUA786460 TDL786454:TDW786460 TNH786454:TNS786460 TXD786454:TXO786460 UGZ786454:UHK786460 UQV786454:URG786460 VAR786454:VBC786460 VKN786454:VKY786460 VUJ786454:VUU786460 WEF786454:WEQ786460 WOB786454:WOM786460 WXX786454:WYI786460 LL851990:LW851996 VH851990:VS851996 AFD851990:AFO851996 AOZ851990:APK851996 AYV851990:AZG851996 BIR851990:BJC851996 BSN851990:BSY851996 CCJ851990:CCU851996 CMF851990:CMQ851996 CWB851990:CWM851996 DFX851990:DGI851996 DPT851990:DQE851996 DZP851990:EAA851996 EJL851990:EJW851996 ETH851990:ETS851996 FDD851990:FDO851996 FMZ851990:FNK851996 FWV851990:FXG851996 GGR851990:GHC851996 GQN851990:GQY851996 HAJ851990:HAU851996 HKF851990:HKQ851996 HUB851990:HUM851996 IDX851990:IEI851996 INT851990:IOE851996 IXP851990:IYA851996 JHL851990:JHW851996 JRH851990:JRS851996 KBD851990:KBO851996 KKZ851990:KLK851996 KUV851990:KVG851996 LER851990:LFC851996 LON851990:LOY851996 LYJ851990:LYU851996 MIF851990:MIQ851996 MSB851990:MSM851996 NBX851990:NCI851996 NLT851990:NME851996 NVP851990:NWA851996 OFL851990:OFW851996 OPH851990:OPS851996 OZD851990:OZO851996 PIZ851990:PJK851996 PSV851990:PTG851996 QCR851990:QDC851996 QMN851990:QMY851996 QWJ851990:QWU851996 RGF851990:RGQ851996 RQB851990:RQM851996 RZX851990:SAI851996 SJT851990:SKE851996 STP851990:SUA851996 TDL851990:TDW851996 TNH851990:TNS851996 TXD851990:TXO851996 UGZ851990:UHK851996 UQV851990:URG851996 VAR851990:VBC851996 VKN851990:VKY851996 VUJ851990:VUU851996 WEF851990:WEQ851996 WOB851990:WOM851996 WXX851990:WYI851996 LL917526:LW917532 VH917526:VS917532 AFD917526:AFO917532 AOZ917526:APK917532 AYV917526:AZG917532 BIR917526:BJC917532 BSN917526:BSY917532 CCJ917526:CCU917532 CMF917526:CMQ917532 CWB917526:CWM917532 DFX917526:DGI917532 DPT917526:DQE917532 DZP917526:EAA917532 EJL917526:EJW917532 ETH917526:ETS917532 FDD917526:FDO917532 FMZ917526:FNK917532 FWV917526:FXG917532 GGR917526:GHC917532 GQN917526:GQY917532 HAJ917526:HAU917532 HKF917526:HKQ917532 HUB917526:HUM917532 IDX917526:IEI917532 INT917526:IOE917532 IXP917526:IYA917532 JHL917526:JHW917532 JRH917526:JRS917532 KBD917526:KBO917532 KKZ917526:KLK917532 KUV917526:KVG917532 LER917526:LFC917532 LON917526:LOY917532 LYJ917526:LYU917532 MIF917526:MIQ917532 MSB917526:MSM917532 NBX917526:NCI917532 NLT917526:NME917532 NVP917526:NWA917532 OFL917526:OFW917532 OPH917526:OPS917532 OZD917526:OZO917532 PIZ917526:PJK917532 PSV917526:PTG917532 QCR917526:QDC917532 QMN917526:QMY917532 QWJ917526:QWU917532 RGF917526:RGQ917532 RQB917526:RQM917532 RZX917526:SAI917532 SJT917526:SKE917532 STP917526:SUA917532 TDL917526:TDW917532 TNH917526:TNS917532 TXD917526:TXO917532 UGZ917526:UHK917532 UQV917526:URG917532 VAR917526:VBC917532 VKN917526:VKY917532 VUJ917526:VUU917532 WEF917526:WEQ917532 WOB917526:WOM917532 WXX917526:WYI917532 LL983062:LW983068 VH983062:VS983068 AFD983062:AFO983068 AOZ983062:APK983068 AYV983062:AZG983068 BIR983062:BJC983068 BSN983062:BSY983068 CCJ983062:CCU983068 CMF983062:CMQ983068 CWB983062:CWM983068 DFX983062:DGI983068 DPT983062:DQE983068 DZP983062:EAA983068 EJL983062:EJW983068 ETH983062:ETS983068 FDD983062:FDO983068 FMZ983062:FNK983068 FWV983062:FXG983068 GGR983062:GHC983068 GQN983062:GQY983068 HAJ983062:HAU983068 HKF983062:HKQ983068 HUB983062:HUM983068 IDX983062:IEI983068 INT983062:IOE983068 IXP983062:IYA983068 JHL983062:JHW983068 JRH983062:JRS983068 KBD983062:KBO983068 KKZ983062:KLK983068 KUV983062:KVG983068 LER983062:LFC983068 LON983062:LOY983068 LYJ983062:LYU983068 MIF983062:MIQ983068 MSB983062:MSM983068 NBX983062:NCI983068 NLT983062:NME983068 NVP983062:NWA983068 OFL983062:OFW983068 OPH983062:OPS983068 OZD983062:OZO983068 PIZ983062:PJK983068 PSV983062:PTG983068 QCR983062:QDC983068 QMN983062:QMY983068 QWJ983062:QWU983068 RGF983062:RGQ983068 RQB983062:RQM983068 RZX983062:SAI983068 SJT983062:SKE983068 STP983062:SUA983068 TDL983062:TDW983068 TNH983062:TNS983068 TXD983062:TXO983068 UGZ983062:UHK983068 UQV983062:URG983068 VAR983062:VBC983068 VKN983062:VKY983068 VUJ983062:VUU983068 WEF983062:WEQ983068 WOB983062:WOM983068 AFD26:AFO28 AOZ26:APK28 AYV26:AZG28 BIR26:BJC28 BSN26:BSY28 CCJ26:CCU28 CMF26:CMQ28 CWB26:CWM28 DFX26:DGI28 DPT26:DQE28 DZP26:EAA28 EJL26:EJW28 ETH26:ETS28 FDD26:FDO28 FMZ26:FNK28 FWV26:FXG28 GGR26:GHC28 GQN26:GQY28 HAJ26:HAU28 HKF26:HKQ28 HUB26:HUM28 IDX26:IEI28 INT26:IOE28 IXP26:IYA28 JHL26:JHW28 JRH26:JRS28 KBD26:KBO28 KKZ26:KLK28 KUV26:KVG28 LER26:LFC28 LON26:LOY28 LYJ26:LYU28 MIF26:MIQ28 MSB26:MSM28 NBX26:NCI28 NLT26:NME28 NVP26:NWA28 OFL26:OFW28 OPH26:OPS28 OZD26:OZO28 PIZ26:PJK28 PSV26:PTG28 QCR26:QDC28 QMN26:QMY28 QWJ26:QWU28 RGF26:RGQ28 RQB26:RQM28 RZX26:SAI28 SJT26:SKE28 STP26:SUA28 TDL26:TDW28 TNH26:TNS28 TXD26:TXO28 UGZ26:UHK28 UQV26:URG28 VAR26:VBC28 VKN26:VKY28 VUJ26:VUU28 WEF26:WEQ28 WOB26:WOM28 WXX26:WYI28 LL26:LW28 VH26:VS28 L27:CH28 L65558:CH65564 L983062:CH983068 L917526:CH917532 L851990:CH851996 L786454:CH786460 L720918:CH720924 L655382:CH655388 L589846:CH589852 L524310:CH524316 L458774:CH458780 L393238:CH393244 L327702:CH327708 L262166:CH262172 L196630:CH196636"/>
    <dataValidation allowBlank="1" sqref="L131094:CH131100"/>
    <dataValidation type="list" allowBlank="1" showInputMessage="1" showErrorMessage="1" prompt="Выберите значение из списка" errorTitle="Ошибка" error="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-0999999999999999000000000</formula1>
      <formula2>9.99999999999999E+23</formula2>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0818646-aa20-427b-926f-8296c576817c}">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016" hidden="1" customWidth="1"/>
    <col min="2" max="4" width="3.71428571428571" style="1010" hidden="1" customWidth="1"/>
    <col min="5" max="5" width="3.71428571428571" style="811" customWidth="1"/>
    <col min="6" max="6" width="9.71428571428571" style="992" customWidth="1"/>
    <col min="7" max="7" width="37.7142857142857" style="992" customWidth="1"/>
    <col min="8" max="8" width="66.8571428571429" style="992" customWidth="1"/>
    <col min="9" max="9" width="115.714285714286" style="992" customWidth="1"/>
    <col min="10" max="11" width="10.5714285714286" style="1010"/>
    <col min="12" max="12" width="11.1428571428571" style="1010" customWidth="1"/>
    <col min="13" max="20" width="10.5714285714286" style="1010"/>
    <col min="21" max="16384" width="10.5714285714286" style="992"/>
  </cols>
  <sheetData>
    <row r="1" spans="1:1" ht="3" customHeight="1">
      <c r="A1" s="1016" t="s">
        <v>49</v>
      </c>
    </row>
    <row r="2" spans="6:9" ht="22.5">
      <c r="F2" s="1166" t="s">
        <v>492</v>
      </c>
      <c r="G2" s="1167"/>
      <c r="H2" s="1168"/>
      <c r="I2" s="808"/>
    </row>
    <row r="3" ht="3" customHeight="1"/>
    <row r="4" spans="1:20" s="1009" customFormat="1" ht="11.25">
      <c r="A4" s="1015"/>
      <c r="B4" s="1015"/>
      <c r="C4" s="1015"/>
      <c r="D4" s="1015"/>
      <c r="F4" s="1149" t="s">
        <v>454</v>
      </c>
      <c r="G4" s="1149"/>
      <c r="H4" s="1149"/>
      <c r="I4" s="1169"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169"/>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29.12.2018</v>
      </c>
      <c r="I7" s="818" t="s">
        <v>494</v>
      </c>
      <c r="J7" s="617"/>
      <c r="K7" s="1015"/>
      <c r="L7" s="1015"/>
      <c r="M7" s="1015"/>
      <c r="N7" s="1015"/>
      <c r="O7" s="1015"/>
      <c r="P7" s="1015"/>
      <c r="Q7" s="1015"/>
      <c r="R7" s="1015"/>
      <c r="S7" s="1015"/>
      <c r="T7" s="1015"/>
    </row>
    <row r="8" spans="1:20" s="1009" customFormat="1" ht="45">
      <c r="A8" s="1170">
        <v>1</v>
      </c>
      <c r="B8" s="1015"/>
      <c r="C8" s="1015"/>
      <c r="D8" s="1015"/>
      <c r="F8" s="1031" t="str">
        <f>"2."&amp;mergeValue(A8)</f>
        <v>2.1</v>
      </c>
      <c r="G8" s="817" t="s">
        <v>495</v>
      </c>
      <c r="H8" s="1029"/>
      <c r="I8" s="818" t="s">
        <v>591</v>
      </c>
      <c r="J8" s="617"/>
      <c r="K8" s="1015"/>
      <c r="L8" s="1015"/>
      <c r="M8" s="1015"/>
      <c r="N8" s="1015"/>
      <c r="O8" s="1015"/>
      <c r="P8" s="1015"/>
      <c r="Q8" s="1015"/>
      <c r="R8" s="1015"/>
      <c r="S8" s="1015"/>
      <c r="T8" s="1015"/>
    </row>
    <row r="9" spans="1:20" s="1009" customFormat="1" ht="22.5">
      <c r="A9" s="1170"/>
      <c r="B9" s="1015"/>
      <c r="C9" s="1015"/>
      <c r="D9" s="1015"/>
      <c r="F9" s="1031" t="str">
        <f>"3."&amp;mergeValue(A9)</f>
        <v>3.1</v>
      </c>
      <c r="G9" s="817" t="s">
        <v>496</v>
      </c>
      <c r="H9" s="1029"/>
      <c r="I9" s="818" t="s">
        <v>589</v>
      </c>
      <c r="J9" s="617"/>
      <c r="K9" s="1015"/>
      <c r="L9" s="1015"/>
      <c r="M9" s="1015"/>
      <c r="N9" s="1015"/>
      <c r="O9" s="1015"/>
      <c r="P9" s="1015"/>
      <c r="Q9" s="1015"/>
      <c r="R9" s="1015"/>
      <c r="S9" s="1015"/>
      <c r="T9" s="1015"/>
    </row>
    <row r="10" spans="1:20" s="1009" customFormat="1" ht="22.5">
      <c r="A10" s="1170"/>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170"/>
      <c r="B11" s="1170">
        <v>1</v>
      </c>
      <c r="C11" s="1025"/>
      <c r="D11" s="1025"/>
      <c r="F11" s="1031" t="str">
        <f>"4."&amp;mergeValue(A11)&amp;"."&amp;mergeValue(B11)</f>
        <v>4.1.1</v>
      </c>
      <c r="G11" s="832" t="s">
        <v>593</v>
      </c>
      <c r="H11" s="1029" t="str">
        <f>IF(region_name="","",region_name)</f>
        <v>Республика Татарстан</v>
      </c>
      <c r="I11" s="818" t="s">
        <v>500</v>
      </c>
      <c r="J11" s="617"/>
      <c r="K11" s="1015"/>
      <c r="L11" s="1015"/>
      <c r="M11" s="1015"/>
      <c r="N11" s="1015"/>
      <c r="O11" s="1015"/>
      <c r="P11" s="1015"/>
      <c r="Q11" s="1015"/>
      <c r="R11" s="1015"/>
      <c r="S11" s="1015"/>
      <c r="T11" s="1015"/>
    </row>
    <row r="12" spans="1:20" s="1009" customFormat="1" ht="22.5">
      <c r="A12" s="1170"/>
      <c r="B12" s="1170"/>
      <c r="C12" s="1170">
        <v>1</v>
      </c>
      <c r="D12" s="1025"/>
      <c r="F12" s="1031" t="str">
        <f>"4."&amp;mergeValue(A12)&amp;"."&amp;mergeValue(B12)&amp;"."&amp;mergeValue(C12)</f>
        <v>4.1.1.1</v>
      </c>
      <c r="G12" s="819" t="s">
        <v>498</v>
      </c>
      <c r="H12" s="1029"/>
      <c r="I12" s="818" t="s">
        <v>501</v>
      </c>
      <c r="J12" s="617"/>
      <c r="K12" s="1015"/>
      <c r="L12" s="1015"/>
      <c r="M12" s="1015"/>
      <c r="N12" s="1015"/>
      <c r="O12" s="1015"/>
      <c r="P12" s="1015"/>
      <c r="Q12" s="1015"/>
      <c r="R12" s="1015"/>
      <c r="S12" s="1015"/>
      <c r="T12" s="1015"/>
    </row>
    <row r="13" spans="1:20" s="1009" customFormat="1" ht="39" customHeight="1">
      <c r="A13" s="1170"/>
      <c r="B13" s="1170"/>
      <c r="C13" s="1170"/>
      <c r="D13" s="1025">
        <v>1</v>
      </c>
      <c r="F13" s="1031" t="str">
        <f>"4."&amp;mergeValue(A13)&amp;"."&amp;mergeValue(B13)&amp;"."&amp;mergeValue(C13)&amp;"."&amp;mergeValue(D13)</f>
        <v>4.1.1.1.1</v>
      </c>
      <c r="G13" s="820" t="s">
        <v>499</v>
      </c>
      <c r="H13" s="1029"/>
      <c r="I13" s="1171" t="s">
        <v>592</v>
      </c>
      <c r="J13" s="617"/>
      <c r="K13" s="1015"/>
      <c r="L13" s="1015"/>
      <c r="M13" s="1015"/>
      <c r="N13" s="1015"/>
      <c r="O13" s="1015"/>
      <c r="P13" s="1015"/>
      <c r="Q13" s="1015"/>
      <c r="R13" s="1015"/>
      <c r="S13" s="1015"/>
      <c r="T13" s="1015"/>
    </row>
    <row r="14" spans="1:20" s="1009" customFormat="1" ht="18.75">
      <c r="A14" s="1170"/>
      <c r="B14" s="1170"/>
      <c r="C14" s="1170"/>
      <c r="D14" s="1025"/>
      <c r="F14" s="821"/>
      <c r="G14" s="1002" t="s">
        <v>4</v>
      </c>
      <c r="H14" s="626"/>
      <c r="I14" s="1171"/>
      <c r="J14" s="617"/>
      <c r="K14" s="1015"/>
      <c r="L14" s="1015"/>
      <c r="M14" s="1015"/>
      <c r="N14" s="1015"/>
      <c r="O14" s="1015"/>
      <c r="P14" s="1015"/>
      <c r="Q14" s="1015"/>
      <c r="R14" s="1015"/>
      <c r="S14" s="1015"/>
      <c r="T14" s="1015"/>
    </row>
    <row r="15" spans="1:20" s="1009" customFormat="1" ht="18.75">
      <c r="A15" s="1170"/>
      <c r="B15" s="1170"/>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170"/>
      <c r="B16" s="1015"/>
      <c r="C16" s="1015"/>
      <c r="D16" s="1015"/>
      <c r="F16" s="821"/>
      <c r="G16" s="735" t="s">
        <v>507</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506</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65" t="s">
        <v>594</v>
      </c>
      <c r="H19" s="1165"/>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00afc1a-c920-4e61-844f-32c99c82bfb1}">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1010" hidden="1" customWidth="1"/>
    <col min="7" max="8" width="9.14285714285714" style="1016" hidden="1" customWidth="1"/>
    <col min="9" max="9" width="3.71428571428571" style="998" customWidth="1"/>
    <col min="10" max="11" width="3.71428571428571" style="811" customWidth="1"/>
    <col min="12" max="12" width="12.7142857142857" style="992" customWidth="1"/>
    <col min="13" max="13" width="44.7142857142857" style="992" customWidth="1"/>
    <col min="14" max="14" width="1.71428571428571" style="992" hidden="1" customWidth="1"/>
    <col min="15" max="15" width="29.7142857142857" style="992" hidden="1" customWidth="1"/>
    <col min="16" max="17" width="23.7142857142857" style="992" hidden="1" customWidth="1"/>
    <col min="18" max="18" width="11.7142857142857" style="992" customWidth="1"/>
    <col min="19" max="19" width="3.71428571428571" style="992" customWidth="1"/>
    <col min="20" max="20" width="11.7142857142857" style="992" customWidth="1"/>
    <col min="21" max="21" width="8.57142857142857" style="992" hidden="1" customWidth="1"/>
    <col min="22" max="22" width="4.71428571428571" style="992" customWidth="1"/>
    <col min="23" max="23" width="115.714285714286" style="992" customWidth="1"/>
    <col min="24" max="25" width="10.5714285714286" style="1010"/>
    <col min="26" max="26" width="11.1428571428571" style="1010" customWidth="1"/>
    <col min="27" max="34" width="10.5714285714286" style="1010"/>
    <col min="35" max="256" width="10.5714285714286" style="992"/>
    <col min="257" max="264" width="0" style="992" hidden="1" customWidth="1"/>
    <col min="265" max="265" width="3.71428571428571" style="992" customWidth="1"/>
    <col min="266" max="266" width="3.85714285714286" style="992" customWidth="1"/>
    <col min="267" max="267" width="3.71428571428571" style="992" customWidth="1"/>
    <col min="268" max="268" width="12.7142857142857" style="992" customWidth="1"/>
    <col min="269" max="269" width="52.7142857142857" style="992" customWidth="1"/>
    <col min="270" max="273" width="0" style="992" hidden="1" customWidth="1"/>
    <col min="274" max="274" width="12.2857142857143" style="992" customWidth="1"/>
    <col min="275" max="275" width="6.42857142857143" style="992" customWidth="1"/>
    <col min="276" max="276" width="12.2857142857143" style="992" customWidth="1"/>
    <col min="277" max="277" width="0" style="992" hidden="1" customWidth="1"/>
    <col min="278" max="278" width="3.71428571428571" style="992" customWidth="1"/>
    <col min="279" max="279" width="11.1428571428571" style="992" customWidth="1"/>
    <col min="280" max="281" width="10.5714285714286" style="992"/>
    <col min="282" max="282" width="11.1428571428571" style="992" customWidth="1"/>
    <col min="283" max="512" width="10.5714285714286" style="992"/>
    <col min="513" max="520" width="0" style="992" hidden="1" customWidth="1"/>
    <col min="521" max="521" width="3.71428571428571" style="992" customWidth="1"/>
    <col min="522" max="522" width="3.85714285714286" style="992" customWidth="1"/>
    <col min="523" max="523" width="3.71428571428571" style="992" customWidth="1"/>
    <col min="524" max="524" width="12.7142857142857" style="992" customWidth="1"/>
    <col min="525" max="525" width="52.7142857142857" style="992" customWidth="1"/>
    <col min="526" max="529" width="0" style="992" hidden="1" customWidth="1"/>
    <col min="530" max="530" width="12.2857142857143" style="992" customWidth="1"/>
    <col min="531" max="531" width="6.42857142857143" style="992" customWidth="1"/>
    <col min="532" max="532" width="12.2857142857143" style="992" customWidth="1"/>
    <col min="533" max="533" width="0" style="992" hidden="1" customWidth="1"/>
    <col min="534" max="534" width="3.71428571428571" style="992" customWidth="1"/>
    <col min="535" max="535" width="11.1428571428571" style="992" customWidth="1"/>
    <col min="536" max="537" width="10.5714285714286" style="992"/>
    <col min="538" max="538" width="11.1428571428571" style="992" customWidth="1"/>
    <col min="539" max="768" width="10.5714285714286" style="992"/>
    <col min="769" max="776" width="0" style="992" hidden="1" customWidth="1"/>
    <col min="777" max="777" width="3.71428571428571" style="992" customWidth="1"/>
    <col min="778" max="778" width="3.85714285714286" style="992" customWidth="1"/>
    <col min="779" max="779" width="3.71428571428571" style="992" customWidth="1"/>
    <col min="780" max="780" width="12.7142857142857" style="992" customWidth="1"/>
    <col min="781" max="781" width="52.7142857142857" style="992" customWidth="1"/>
    <col min="782" max="785" width="0" style="992" hidden="1" customWidth="1"/>
    <col min="786" max="786" width="12.2857142857143" style="992" customWidth="1"/>
    <col min="787" max="787" width="6.42857142857143" style="992" customWidth="1"/>
    <col min="788" max="788" width="12.2857142857143" style="992" customWidth="1"/>
    <col min="789" max="789" width="0" style="992" hidden="1" customWidth="1"/>
    <col min="790" max="790" width="3.71428571428571" style="992" customWidth="1"/>
    <col min="791" max="791" width="11.1428571428571" style="992" customWidth="1"/>
    <col min="792" max="793" width="10.5714285714286" style="992"/>
    <col min="794" max="794" width="11.1428571428571" style="992" customWidth="1"/>
    <col min="795" max="1024" width="10.5714285714286" style="992"/>
    <col min="1025" max="1032" width="0" style="992" hidden="1" customWidth="1"/>
    <col min="1033" max="1033" width="3.71428571428571" style="992" customWidth="1"/>
    <col min="1034" max="1034" width="3.85714285714286" style="992" customWidth="1"/>
    <col min="1035" max="1035" width="3.71428571428571" style="992" customWidth="1"/>
    <col min="1036" max="1036" width="12.7142857142857" style="992" customWidth="1"/>
    <col min="1037" max="1037" width="52.7142857142857" style="992" customWidth="1"/>
    <col min="1038" max="1041" width="0" style="992" hidden="1" customWidth="1"/>
    <col min="1042" max="1042" width="12.2857142857143" style="992" customWidth="1"/>
    <col min="1043" max="1043" width="6.42857142857143" style="992" customWidth="1"/>
    <col min="1044" max="1044" width="12.2857142857143" style="992" customWidth="1"/>
    <col min="1045" max="1045" width="0" style="992" hidden="1" customWidth="1"/>
    <col min="1046" max="1046" width="3.71428571428571" style="992" customWidth="1"/>
    <col min="1047" max="1047" width="11.1428571428571" style="992" customWidth="1"/>
    <col min="1048" max="1049" width="10.5714285714286" style="992"/>
    <col min="1050" max="1050" width="11.1428571428571" style="992" customWidth="1"/>
    <col min="1051" max="1280" width="10.5714285714286" style="992"/>
    <col min="1281" max="1288" width="0" style="992" hidden="1" customWidth="1"/>
    <col min="1289" max="1289" width="3.71428571428571" style="992" customWidth="1"/>
    <col min="1290" max="1290" width="3.85714285714286" style="992" customWidth="1"/>
    <col min="1291" max="1291" width="3.71428571428571" style="992" customWidth="1"/>
    <col min="1292" max="1292" width="12.7142857142857" style="992" customWidth="1"/>
    <col min="1293" max="1293" width="52.7142857142857" style="992" customWidth="1"/>
    <col min="1294" max="1297" width="0" style="992" hidden="1" customWidth="1"/>
    <col min="1298" max="1298" width="12.2857142857143" style="992" customWidth="1"/>
    <col min="1299" max="1299" width="6.42857142857143" style="992" customWidth="1"/>
    <col min="1300" max="1300" width="12.2857142857143" style="992" customWidth="1"/>
    <col min="1301" max="1301" width="0" style="992" hidden="1" customWidth="1"/>
    <col min="1302" max="1302" width="3.71428571428571" style="992" customWidth="1"/>
    <col min="1303" max="1303" width="11.1428571428571" style="992" customWidth="1"/>
    <col min="1304" max="1305" width="10.5714285714286" style="992"/>
    <col min="1306" max="1306" width="11.1428571428571" style="992" customWidth="1"/>
    <col min="1307" max="1536" width="10.5714285714286" style="992"/>
    <col min="1537" max="1544" width="0" style="992" hidden="1" customWidth="1"/>
    <col min="1545" max="1545" width="3.71428571428571" style="992" customWidth="1"/>
    <col min="1546" max="1546" width="3.85714285714286" style="992" customWidth="1"/>
    <col min="1547" max="1547" width="3.71428571428571" style="992" customWidth="1"/>
    <col min="1548" max="1548" width="12.7142857142857" style="992" customWidth="1"/>
    <col min="1549" max="1549" width="52.7142857142857" style="992" customWidth="1"/>
    <col min="1550" max="1553" width="0" style="992" hidden="1" customWidth="1"/>
    <col min="1554" max="1554" width="12.2857142857143" style="992" customWidth="1"/>
    <col min="1555" max="1555" width="6.42857142857143" style="992" customWidth="1"/>
    <col min="1556" max="1556" width="12.2857142857143" style="992" customWidth="1"/>
    <col min="1557" max="1557" width="0" style="992" hidden="1" customWidth="1"/>
    <col min="1558" max="1558" width="3.71428571428571" style="992" customWidth="1"/>
    <col min="1559" max="1559" width="11.1428571428571" style="992" customWidth="1"/>
    <col min="1560" max="1561" width="10.5714285714286" style="992"/>
    <col min="1562" max="1562" width="11.1428571428571" style="992" customWidth="1"/>
    <col min="1563" max="1792" width="10.5714285714286" style="992"/>
    <col min="1793" max="1800" width="0" style="992" hidden="1" customWidth="1"/>
    <col min="1801" max="1801" width="3.71428571428571" style="992" customWidth="1"/>
    <col min="1802" max="1802" width="3.85714285714286" style="992" customWidth="1"/>
    <col min="1803" max="1803" width="3.71428571428571" style="992" customWidth="1"/>
    <col min="1804" max="1804" width="12.7142857142857" style="992" customWidth="1"/>
    <col min="1805" max="1805" width="52.7142857142857" style="992" customWidth="1"/>
    <col min="1806" max="1809" width="0" style="992" hidden="1" customWidth="1"/>
    <col min="1810" max="1810" width="12.2857142857143" style="992" customWidth="1"/>
    <col min="1811" max="1811" width="6.42857142857143" style="992" customWidth="1"/>
    <col min="1812" max="1812" width="12.2857142857143" style="992" customWidth="1"/>
    <col min="1813" max="1813" width="0" style="992" hidden="1" customWidth="1"/>
    <col min="1814" max="1814" width="3.71428571428571" style="992" customWidth="1"/>
    <col min="1815" max="1815" width="11.1428571428571" style="992" customWidth="1"/>
    <col min="1816" max="1817" width="10.5714285714286" style="992"/>
    <col min="1818" max="1818" width="11.1428571428571" style="992" customWidth="1"/>
    <col min="1819" max="2048" width="10.5714285714286" style="992"/>
    <col min="2049" max="2056" width="0" style="992" hidden="1" customWidth="1"/>
    <col min="2057" max="2057" width="3.71428571428571" style="992" customWidth="1"/>
    <col min="2058" max="2058" width="3.85714285714286" style="992" customWidth="1"/>
    <col min="2059" max="2059" width="3.71428571428571" style="992" customWidth="1"/>
    <col min="2060" max="2060" width="12.7142857142857" style="992" customWidth="1"/>
    <col min="2061" max="2061" width="52.7142857142857" style="992" customWidth="1"/>
    <col min="2062" max="2065" width="0" style="992" hidden="1" customWidth="1"/>
    <col min="2066" max="2066" width="12.2857142857143" style="992" customWidth="1"/>
    <col min="2067" max="2067" width="6.42857142857143" style="992" customWidth="1"/>
    <col min="2068" max="2068" width="12.2857142857143" style="992" customWidth="1"/>
    <col min="2069" max="2069" width="0" style="992" hidden="1" customWidth="1"/>
    <col min="2070" max="2070" width="3.71428571428571" style="992" customWidth="1"/>
    <col min="2071" max="2071" width="11.1428571428571" style="992" customWidth="1"/>
    <col min="2072" max="2073" width="10.5714285714286" style="992"/>
    <col min="2074" max="2074" width="11.1428571428571" style="992" customWidth="1"/>
    <col min="2075" max="2304" width="10.5714285714286" style="992"/>
    <col min="2305" max="2312" width="0" style="992" hidden="1" customWidth="1"/>
    <col min="2313" max="2313" width="3.71428571428571" style="992" customWidth="1"/>
    <col min="2314" max="2314" width="3.85714285714286" style="992" customWidth="1"/>
    <col min="2315" max="2315" width="3.71428571428571" style="992" customWidth="1"/>
    <col min="2316" max="2316" width="12.7142857142857" style="992" customWidth="1"/>
    <col min="2317" max="2317" width="52.7142857142857" style="992" customWidth="1"/>
    <col min="2318" max="2321" width="0" style="992" hidden="1" customWidth="1"/>
    <col min="2322" max="2322" width="12.2857142857143" style="992" customWidth="1"/>
    <col min="2323" max="2323" width="6.42857142857143" style="992" customWidth="1"/>
    <col min="2324" max="2324" width="12.2857142857143" style="992" customWidth="1"/>
    <col min="2325" max="2325" width="0" style="992" hidden="1" customWidth="1"/>
    <col min="2326" max="2326" width="3.71428571428571" style="992" customWidth="1"/>
    <col min="2327" max="2327" width="11.1428571428571" style="992" customWidth="1"/>
    <col min="2328" max="2329" width="10.5714285714286" style="992"/>
    <col min="2330" max="2330" width="11.1428571428571" style="992" customWidth="1"/>
    <col min="2331" max="2560" width="10.5714285714286" style="992"/>
    <col min="2561" max="2568" width="0" style="992" hidden="1" customWidth="1"/>
    <col min="2569" max="2569" width="3.71428571428571" style="992" customWidth="1"/>
    <col min="2570" max="2570" width="3.85714285714286" style="992" customWidth="1"/>
    <col min="2571" max="2571" width="3.71428571428571" style="992" customWidth="1"/>
    <col min="2572" max="2572" width="12.7142857142857" style="992" customWidth="1"/>
    <col min="2573" max="2573" width="52.7142857142857" style="992" customWidth="1"/>
    <col min="2574" max="2577" width="0" style="992" hidden="1" customWidth="1"/>
    <col min="2578" max="2578" width="12.2857142857143" style="992" customWidth="1"/>
    <col min="2579" max="2579" width="6.42857142857143" style="992" customWidth="1"/>
    <col min="2580" max="2580" width="12.2857142857143" style="992" customWidth="1"/>
    <col min="2581" max="2581" width="0" style="992" hidden="1" customWidth="1"/>
    <col min="2582" max="2582" width="3.71428571428571" style="992" customWidth="1"/>
    <col min="2583" max="2583" width="11.1428571428571" style="992" customWidth="1"/>
    <col min="2584" max="2585" width="10.5714285714286" style="992"/>
    <col min="2586" max="2586" width="11.1428571428571" style="992" customWidth="1"/>
    <col min="2587" max="2816" width="10.5714285714286" style="992"/>
    <col min="2817" max="2824" width="0" style="992" hidden="1" customWidth="1"/>
    <col min="2825" max="2825" width="3.71428571428571" style="992" customWidth="1"/>
    <col min="2826" max="2826" width="3.85714285714286" style="992" customWidth="1"/>
    <col min="2827" max="2827" width="3.71428571428571" style="992" customWidth="1"/>
    <col min="2828" max="2828" width="12.7142857142857" style="992" customWidth="1"/>
    <col min="2829" max="2829" width="52.7142857142857" style="992" customWidth="1"/>
    <col min="2830" max="2833" width="0" style="992" hidden="1" customWidth="1"/>
    <col min="2834" max="2834" width="12.2857142857143" style="992" customWidth="1"/>
    <col min="2835" max="2835" width="6.42857142857143" style="992" customWidth="1"/>
    <col min="2836" max="2836" width="12.2857142857143" style="992" customWidth="1"/>
    <col min="2837" max="2837" width="0" style="992" hidden="1" customWidth="1"/>
    <col min="2838" max="2838" width="3.71428571428571" style="992" customWidth="1"/>
    <col min="2839" max="2839" width="11.1428571428571" style="992" customWidth="1"/>
    <col min="2840" max="2841" width="10.5714285714286" style="992"/>
    <col min="2842" max="2842" width="11.1428571428571" style="992" customWidth="1"/>
    <col min="2843" max="3072" width="10.5714285714286" style="992"/>
    <col min="3073" max="3080" width="0" style="992" hidden="1" customWidth="1"/>
    <col min="3081" max="3081" width="3.71428571428571" style="992" customWidth="1"/>
    <col min="3082" max="3082" width="3.85714285714286" style="992" customWidth="1"/>
    <col min="3083" max="3083" width="3.71428571428571" style="992" customWidth="1"/>
    <col min="3084" max="3084" width="12.7142857142857" style="992" customWidth="1"/>
    <col min="3085" max="3085" width="52.7142857142857" style="992" customWidth="1"/>
    <col min="3086" max="3089" width="0" style="992" hidden="1" customWidth="1"/>
    <col min="3090" max="3090" width="12.2857142857143" style="992" customWidth="1"/>
    <col min="3091" max="3091" width="6.42857142857143" style="992" customWidth="1"/>
    <col min="3092" max="3092" width="12.2857142857143" style="992" customWidth="1"/>
    <col min="3093" max="3093" width="0" style="992" hidden="1" customWidth="1"/>
    <col min="3094" max="3094" width="3.71428571428571" style="992" customWidth="1"/>
    <col min="3095" max="3095" width="11.1428571428571" style="992" customWidth="1"/>
    <col min="3096" max="3097" width="10.5714285714286" style="992"/>
    <col min="3098" max="3098" width="11.1428571428571" style="992" customWidth="1"/>
    <col min="3099" max="3328" width="10.5714285714286" style="992"/>
    <col min="3329" max="3336" width="0" style="992" hidden="1" customWidth="1"/>
    <col min="3337" max="3337" width="3.71428571428571" style="992" customWidth="1"/>
    <col min="3338" max="3338" width="3.85714285714286" style="992" customWidth="1"/>
    <col min="3339" max="3339" width="3.71428571428571" style="992" customWidth="1"/>
    <col min="3340" max="3340" width="12.7142857142857" style="992" customWidth="1"/>
    <col min="3341" max="3341" width="52.7142857142857" style="992" customWidth="1"/>
    <col min="3342" max="3345" width="0" style="992" hidden="1" customWidth="1"/>
    <col min="3346" max="3346" width="12.2857142857143" style="992" customWidth="1"/>
    <col min="3347" max="3347" width="6.42857142857143" style="992" customWidth="1"/>
    <col min="3348" max="3348" width="12.2857142857143" style="992" customWidth="1"/>
    <col min="3349" max="3349" width="0" style="992" hidden="1" customWidth="1"/>
    <col min="3350" max="3350" width="3.71428571428571" style="992" customWidth="1"/>
    <col min="3351" max="3351" width="11.1428571428571" style="992" customWidth="1"/>
    <col min="3352" max="3353" width="10.5714285714286" style="992"/>
    <col min="3354" max="3354" width="11.1428571428571" style="992" customWidth="1"/>
    <col min="3355" max="3584" width="10.5714285714286" style="992"/>
    <col min="3585" max="3592" width="0" style="992" hidden="1" customWidth="1"/>
    <col min="3593" max="3593" width="3.71428571428571" style="992" customWidth="1"/>
    <col min="3594" max="3594" width="3.85714285714286" style="992" customWidth="1"/>
    <col min="3595" max="3595" width="3.71428571428571" style="992" customWidth="1"/>
    <col min="3596" max="3596" width="12.7142857142857" style="992" customWidth="1"/>
    <col min="3597" max="3597" width="52.7142857142857" style="992" customWidth="1"/>
    <col min="3598" max="3601" width="0" style="992" hidden="1" customWidth="1"/>
    <col min="3602" max="3602" width="12.2857142857143" style="992" customWidth="1"/>
    <col min="3603" max="3603" width="6.42857142857143" style="992" customWidth="1"/>
    <col min="3604" max="3604" width="12.2857142857143" style="992" customWidth="1"/>
    <col min="3605" max="3605" width="0" style="992" hidden="1" customWidth="1"/>
    <col min="3606" max="3606" width="3.71428571428571" style="992" customWidth="1"/>
    <col min="3607" max="3607" width="11.1428571428571" style="992" customWidth="1"/>
    <col min="3608" max="3609" width="10.5714285714286" style="992"/>
    <col min="3610" max="3610" width="11.1428571428571" style="992" customWidth="1"/>
    <col min="3611" max="3840" width="10.5714285714286" style="992"/>
    <col min="3841" max="3848" width="0" style="992" hidden="1" customWidth="1"/>
    <col min="3849" max="3849" width="3.71428571428571" style="992" customWidth="1"/>
    <col min="3850" max="3850" width="3.85714285714286" style="992" customWidth="1"/>
    <col min="3851" max="3851" width="3.71428571428571" style="992" customWidth="1"/>
    <col min="3852" max="3852" width="12.7142857142857" style="992" customWidth="1"/>
    <col min="3853" max="3853" width="52.7142857142857" style="992" customWidth="1"/>
    <col min="3854" max="3857" width="0" style="992" hidden="1" customWidth="1"/>
    <col min="3858" max="3858" width="12.2857142857143" style="992" customWidth="1"/>
    <col min="3859" max="3859" width="6.42857142857143" style="992" customWidth="1"/>
    <col min="3860" max="3860" width="12.2857142857143" style="992" customWidth="1"/>
    <col min="3861" max="3861" width="0" style="992" hidden="1" customWidth="1"/>
    <col min="3862" max="3862" width="3.71428571428571" style="992" customWidth="1"/>
    <col min="3863" max="3863" width="11.1428571428571" style="992" customWidth="1"/>
    <col min="3864" max="3865" width="10.5714285714286" style="992"/>
    <col min="3866" max="3866" width="11.1428571428571" style="992" customWidth="1"/>
    <col min="3867" max="4096" width="10.5714285714286" style="992"/>
    <col min="4097" max="4104" width="0" style="992" hidden="1" customWidth="1"/>
    <col min="4105" max="4105" width="3.71428571428571" style="992" customWidth="1"/>
    <col min="4106" max="4106" width="3.85714285714286" style="992" customWidth="1"/>
    <col min="4107" max="4107" width="3.71428571428571" style="992" customWidth="1"/>
    <col min="4108" max="4108" width="12.7142857142857" style="992" customWidth="1"/>
    <col min="4109" max="4109" width="52.7142857142857" style="992" customWidth="1"/>
    <col min="4110" max="4113" width="0" style="992" hidden="1" customWidth="1"/>
    <col min="4114" max="4114" width="12.2857142857143" style="992" customWidth="1"/>
    <col min="4115" max="4115" width="6.42857142857143" style="992" customWidth="1"/>
    <col min="4116" max="4116" width="12.2857142857143" style="992" customWidth="1"/>
    <col min="4117" max="4117" width="0" style="992" hidden="1" customWidth="1"/>
    <col min="4118" max="4118" width="3.71428571428571" style="992" customWidth="1"/>
    <col min="4119" max="4119" width="11.1428571428571" style="992" customWidth="1"/>
    <col min="4120" max="4121" width="10.5714285714286" style="992"/>
    <col min="4122" max="4122" width="11.1428571428571" style="992" customWidth="1"/>
    <col min="4123" max="4352" width="10.5714285714286" style="992"/>
    <col min="4353" max="4360" width="0" style="992" hidden="1" customWidth="1"/>
    <col min="4361" max="4361" width="3.71428571428571" style="992" customWidth="1"/>
    <col min="4362" max="4362" width="3.85714285714286" style="992" customWidth="1"/>
    <col min="4363" max="4363" width="3.71428571428571" style="992" customWidth="1"/>
    <col min="4364" max="4364" width="12.7142857142857" style="992" customWidth="1"/>
    <col min="4365" max="4365" width="52.7142857142857" style="992" customWidth="1"/>
    <col min="4366" max="4369" width="0" style="992" hidden="1" customWidth="1"/>
    <col min="4370" max="4370" width="12.2857142857143" style="992" customWidth="1"/>
    <col min="4371" max="4371" width="6.42857142857143" style="992" customWidth="1"/>
    <col min="4372" max="4372" width="12.2857142857143" style="992" customWidth="1"/>
    <col min="4373" max="4373" width="0" style="992" hidden="1" customWidth="1"/>
    <col min="4374" max="4374" width="3.71428571428571" style="992" customWidth="1"/>
    <col min="4375" max="4375" width="11.1428571428571" style="992" customWidth="1"/>
    <col min="4376" max="4377" width="10.5714285714286" style="992"/>
    <col min="4378" max="4378" width="11.1428571428571" style="992" customWidth="1"/>
    <col min="4379" max="4608" width="10.5714285714286" style="992"/>
    <col min="4609" max="4616" width="0" style="992" hidden="1" customWidth="1"/>
    <col min="4617" max="4617" width="3.71428571428571" style="992" customWidth="1"/>
    <col min="4618" max="4618" width="3.85714285714286" style="992" customWidth="1"/>
    <col min="4619" max="4619" width="3.71428571428571" style="992" customWidth="1"/>
    <col min="4620" max="4620" width="12.7142857142857" style="992" customWidth="1"/>
    <col min="4621" max="4621" width="52.7142857142857" style="992" customWidth="1"/>
    <col min="4622" max="4625" width="0" style="992" hidden="1" customWidth="1"/>
    <col min="4626" max="4626" width="12.2857142857143" style="992" customWidth="1"/>
    <col min="4627" max="4627" width="6.42857142857143" style="992" customWidth="1"/>
    <col min="4628" max="4628" width="12.2857142857143" style="992" customWidth="1"/>
    <col min="4629" max="4629" width="0" style="992" hidden="1" customWidth="1"/>
    <col min="4630" max="4630" width="3.71428571428571" style="992" customWidth="1"/>
    <col min="4631" max="4631" width="11.1428571428571" style="992" customWidth="1"/>
    <col min="4632" max="4633" width="10.5714285714286" style="992"/>
    <col min="4634" max="4634" width="11.1428571428571" style="992" customWidth="1"/>
    <col min="4635" max="4864" width="10.5714285714286" style="992"/>
    <col min="4865" max="4872" width="0" style="992" hidden="1" customWidth="1"/>
    <col min="4873" max="4873" width="3.71428571428571" style="992" customWidth="1"/>
    <col min="4874" max="4874" width="3.85714285714286" style="992" customWidth="1"/>
    <col min="4875" max="4875" width="3.71428571428571" style="992" customWidth="1"/>
    <col min="4876" max="4876" width="12.7142857142857" style="992" customWidth="1"/>
    <col min="4877" max="4877" width="52.7142857142857" style="992" customWidth="1"/>
    <col min="4878" max="4881" width="0" style="992" hidden="1" customWidth="1"/>
    <col min="4882" max="4882" width="12.2857142857143" style="992" customWidth="1"/>
    <col min="4883" max="4883" width="6.42857142857143" style="992" customWidth="1"/>
    <col min="4884" max="4884" width="12.2857142857143" style="992" customWidth="1"/>
    <col min="4885" max="4885" width="0" style="992" hidden="1" customWidth="1"/>
    <col min="4886" max="4886" width="3.71428571428571" style="992" customWidth="1"/>
    <col min="4887" max="4887" width="11.1428571428571" style="992" customWidth="1"/>
    <col min="4888" max="4889" width="10.5714285714286" style="992"/>
    <col min="4890" max="4890" width="11.1428571428571" style="992" customWidth="1"/>
    <col min="4891" max="5120" width="10.5714285714286" style="992"/>
    <col min="5121" max="5128" width="0" style="992" hidden="1" customWidth="1"/>
    <col min="5129" max="5129" width="3.71428571428571" style="992" customWidth="1"/>
    <col min="5130" max="5130" width="3.85714285714286" style="992" customWidth="1"/>
    <col min="5131" max="5131" width="3.71428571428571" style="992" customWidth="1"/>
    <col min="5132" max="5132" width="12.7142857142857" style="992" customWidth="1"/>
    <col min="5133" max="5133" width="52.7142857142857" style="992" customWidth="1"/>
    <col min="5134" max="5137" width="0" style="992" hidden="1" customWidth="1"/>
    <col min="5138" max="5138" width="12.2857142857143" style="992" customWidth="1"/>
    <col min="5139" max="5139" width="6.42857142857143" style="992" customWidth="1"/>
    <col min="5140" max="5140" width="12.2857142857143" style="992" customWidth="1"/>
    <col min="5141" max="5141" width="0" style="992" hidden="1" customWidth="1"/>
    <col min="5142" max="5142" width="3.71428571428571" style="992" customWidth="1"/>
    <col min="5143" max="5143" width="11.1428571428571" style="992" customWidth="1"/>
    <col min="5144" max="5145" width="10.5714285714286" style="992"/>
    <col min="5146" max="5146" width="11.1428571428571" style="992" customWidth="1"/>
    <col min="5147" max="5376" width="10.5714285714286" style="992"/>
    <col min="5377" max="5384" width="0" style="992" hidden="1" customWidth="1"/>
    <col min="5385" max="5385" width="3.71428571428571" style="992" customWidth="1"/>
    <col min="5386" max="5386" width="3.85714285714286" style="992" customWidth="1"/>
    <col min="5387" max="5387" width="3.71428571428571" style="992" customWidth="1"/>
    <col min="5388" max="5388" width="12.7142857142857" style="992" customWidth="1"/>
    <col min="5389" max="5389" width="52.7142857142857" style="992" customWidth="1"/>
    <col min="5390" max="5393" width="0" style="992" hidden="1" customWidth="1"/>
    <col min="5394" max="5394" width="12.2857142857143" style="992" customWidth="1"/>
    <col min="5395" max="5395" width="6.42857142857143" style="992" customWidth="1"/>
    <col min="5396" max="5396" width="12.2857142857143" style="992" customWidth="1"/>
    <col min="5397" max="5397" width="0" style="992" hidden="1" customWidth="1"/>
    <col min="5398" max="5398" width="3.71428571428571" style="992" customWidth="1"/>
    <col min="5399" max="5399" width="11.1428571428571" style="992" customWidth="1"/>
    <col min="5400" max="5401" width="10.5714285714286" style="992"/>
    <col min="5402" max="5402" width="11.1428571428571" style="992" customWidth="1"/>
    <col min="5403" max="5632" width="10.5714285714286" style="992"/>
    <col min="5633" max="5640" width="0" style="992" hidden="1" customWidth="1"/>
    <col min="5641" max="5641" width="3.71428571428571" style="992" customWidth="1"/>
    <col min="5642" max="5642" width="3.85714285714286" style="992" customWidth="1"/>
    <col min="5643" max="5643" width="3.71428571428571" style="992" customWidth="1"/>
    <col min="5644" max="5644" width="12.7142857142857" style="992" customWidth="1"/>
    <col min="5645" max="5645" width="52.7142857142857" style="992" customWidth="1"/>
    <col min="5646" max="5649" width="0" style="992" hidden="1" customWidth="1"/>
    <col min="5650" max="5650" width="12.2857142857143" style="992" customWidth="1"/>
    <col min="5651" max="5651" width="6.42857142857143" style="992" customWidth="1"/>
    <col min="5652" max="5652" width="12.2857142857143" style="992" customWidth="1"/>
    <col min="5653" max="5653" width="0" style="992" hidden="1" customWidth="1"/>
    <col min="5654" max="5654" width="3.71428571428571" style="992" customWidth="1"/>
    <col min="5655" max="5655" width="11.1428571428571" style="992" customWidth="1"/>
    <col min="5656" max="5657" width="10.5714285714286" style="992"/>
    <col min="5658" max="5658" width="11.1428571428571" style="992" customWidth="1"/>
    <col min="5659" max="5888" width="10.5714285714286" style="992"/>
    <col min="5889" max="5896" width="0" style="992" hidden="1" customWidth="1"/>
    <col min="5897" max="5897" width="3.71428571428571" style="992" customWidth="1"/>
    <col min="5898" max="5898" width="3.85714285714286" style="992" customWidth="1"/>
    <col min="5899" max="5899" width="3.71428571428571" style="992" customWidth="1"/>
    <col min="5900" max="5900" width="12.7142857142857" style="992" customWidth="1"/>
    <col min="5901" max="5901" width="52.7142857142857" style="992" customWidth="1"/>
    <col min="5902" max="5905" width="0" style="992" hidden="1" customWidth="1"/>
    <col min="5906" max="5906" width="12.2857142857143" style="992" customWidth="1"/>
    <col min="5907" max="5907" width="6.42857142857143" style="992" customWidth="1"/>
    <col min="5908" max="5908" width="12.2857142857143" style="992" customWidth="1"/>
    <col min="5909" max="5909" width="0" style="992" hidden="1" customWidth="1"/>
    <col min="5910" max="5910" width="3.71428571428571" style="992" customWidth="1"/>
    <col min="5911" max="5911" width="11.1428571428571" style="992" customWidth="1"/>
    <col min="5912" max="5913" width="10.5714285714286" style="992"/>
    <col min="5914" max="5914" width="11.1428571428571" style="992" customWidth="1"/>
    <col min="5915" max="6144" width="10.5714285714286" style="992"/>
    <col min="6145" max="6152" width="0" style="992" hidden="1" customWidth="1"/>
    <col min="6153" max="6153" width="3.71428571428571" style="992" customWidth="1"/>
    <col min="6154" max="6154" width="3.85714285714286" style="992" customWidth="1"/>
    <col min="6155" max="6155" width="3.71428571428571" style="992" customWidth="1"/>
    <col min="6156" max="6156" width="12.7142857142857" style="992" customWidth="1"/>
    <col min="6157" max="6157" width="52.7142857142857" style="992" customWidth="1"/>
    <col min="6158" max="6161" width="0" style="992" hidden="1" customWidth="1"/>
    <col min="6162" max="6162" width="12.2857142857143" style="992" customWidth="1"/>
    <col min="6163" max="6163" width="6.42857142857143" style="992" customWidth="1"/>
    <col min="6164" max="6164" width="12.2857142857143" style="992" customWidth="1"/>
    <col min="6165" max="6165" width="0" style="992" hidden="1" customWidth="1"/>
    <col min="6166" max="6166" width="3.71428571428571" style="992" customWidth="1"/>
    <col min="6167" max="6167" width="11.1428571428571" style="992" customWidth="1"/>
    <col min="6168" max="6169" width="10.5714285714286" style="992"/>
    <col min="6170" max="6170" width="11.1428571428571" style="992" customWidth="1"/>
    <col min="6171" max="6400" width="10.5714285714286" style="992"/>
    <col min="6401" max="6408" width="0" style="992" hidden="1" customWidth="1"/>
    <col min="6409" max="6409" width="3.71428571428571" style="992" customWidth="1"/>
    <col min="6410" max="6410" width="3.85714285714286" style="992" customWidth="1"/>
    <col min="6411" max="6411" width="3.71428571428571" style="992" customWidth="1"/>
    <col min="6412" max="6412" width="12.7142857142857" style="992" customWidth="1"/>
    <col min="6413" max="6413" width="52.7142857142857" style="992" customWidth="1"/>
    <col min="6414" max="6417" width="0" style="992" hidden="1" customWidth="1"/>
    <col min="6418" max="6418" width="12.2857142857143" style="992" customWidth="1"/>
    <col min="6419" max="6419" width="6.42857142857143" style="992" customWidth="1"/>
    <col min="6420" max="6420" width="12.2857142857143" style="992" customWidth="1"/>
    <col min="6421" max="6421" width="0" style="992" hidden="1" customWidth="1"/>
    <col min="6422" max="6422" width="3.71428571428571" style="992" customWidth="1"/>
    <col min="6423" max="6423" width="11.1428571428571" style="992" customWidth="1"/>
    <col min="6424" max="6425" width="10.5714285714286" style="992"/>
    <col min="6426" max="6426" width="11.1428571428571" style="992" customWidth="1"/>
    <col min="6427" max="6656" width="10.5714285714286" style="992"/>
    <col min="6657" max="6664" width="0" style="992" hidden="1" customWidth="1"/>
    <col min="6665" max="6665" width="3.71428571428571" style="992" customWidth="1"/>
    <col min="6666" max="6666" width="3.85714285714286" style="992" customWidth="1"/>
    <col min="6667" max="6667" width="3.71428571428571" style="992" customWidth="1"/>
    <col min="6668" max="6668" width="12.7142857142857" style="992" customWidth="1"/>
    <col min="6669" max="6669" width="52.7142857142857" style="992" customWidth="1"/>
    <col min="6670" max="6673" width="0" style="992" hidden="1" customWidth="1"/>
    <col min="6674" max="6674" width="12.2857142857143" style="992" customWidth="1"/>
    <col min="6675" max="6675" width="6.42857142857143" style="992" customWidth="1"/>
    <col min="6676" max="6676" width="12.2857142857143" style="992" customWidth="1"/>
    <col min="6677" max="6677" width="0" style="992" hidden="1" customWidth="1"/>
    <col min="6678" max="6678" width="3.71428571428571" style="992" customWidth="1"/>
    <col min="6679" max="6679" width="11.1428571428571" style="992" customWidth="1"/>
    <col min="6680" max="6681" width="10.5714285714286" style="992"/>
    <col min="6682" max="6682" width="11.1428571428571" style="992" customWidth="1"/>
    <col min="6683" max="6912" width="10.5714285714286" style="992"/>
    <col min="6913" max="6920" width="0" style="992" hidden="1" customWidth="1"/>
    <col min="6921" max="6921" width="3.71428571428571" style="992" customWidth="1"/>
    <col min="6922" max="6922" width="3.85714285714286" style="992" customWidth="1"/>
    <col min="6923" max="6923" width="3.71428571428571" style="992" customWidth="1"/>
    <col min="6924" max="6924" width="12.7142857142857" style="992" customWidth="1"/>
    <col min="6925" max="6925" width="52.7142857142857" style="992" customWidth="1"/>
    <col min="6926" max="6929" width="0" style="992" hidden="1" customWidth="1"/>
    <col min="6930" max="6930" width="12.2857142857143" style="992" customWidth="1"/>
    <col min="6931" max="6931" width="6.42857142857143" style="992" customWidth="1"/>
    <col min="6932" max="6932" width="12.2857142857143" style="992" customWidth="1"/>
    <col min="6933" max="6933" width="0" style="992" hidden="1" customWidth="1"/>
    <col min="6934" max="6934" width="3.71428571428571" style="992" customWidth="1"/>
    <col min="6935" max="6935" width="11.1428571428571" style="992" customWidth="1"/>
    <col min="6936" max="6937" width="10.5714285714286" style="992"/>
    <col min="6938" max="6938" width="11.1428571428571" style="992" customWidth="1"/>
    <col min="6939" max="7168" width="10.5714285714286" style="992"/>
    <col min="7169" max="7176" width="0" style="992" hidden="1" customWidth="1"/>
    <col min="7177" max="7177" width="3.71428571428571" style="992" customWidth="1"/>
    <col min="7178" max="7178" width="3.85714285714286" style="992" customWidth="1"/>
    <col min="7179" max="7179" width="3.71428571428571" style="992" customWidth="1"/>
    <col min="7180" max="7180" width="12.7142857142857" style="992" customWidth="1"/>
    <col min="7181" max="7181" width="52.7142857142857" style="992" customWidth="1"/>
    <col min="7182" max="7185" width="0" style="992" hidden="1" customWidth="1"/>
    <col min="7186" max="7186" width="12.2857142857143" style="992" customWidth="1"/>
    <col min="7187" max="7187" width="6.42857142857143" style="992" customWidth="1"/>
    <col min="7188" max="7188" width="12.2857142857143" style="992" customWidth="1"/>
    <col min="7189" max="7189" width="0" style="992" hidden="1" customWidth="1"/>
    <col min="7190" max="7190" width="3.71428571428571" style="992" customWidth="1"/>
    <col min="7191" max="7191" width="11.1428571428571" style="992" customWidth="1"/>
    <col min="7192" max="7193" width="10.5714285714286" style="992"/>
    <col min="7194" max="7194" width="11.1428571428571" style="992" customWidth="1"/>
    <col min="7195" max="7424" width="10.5714285714286" style="992"/>
    <col min="7425" max="7432" width="0" style="992" hidden="1" customWidth="1"/>
    <col min="7433" max="7433" width="3.71428571428571" style="992" customWidth="1"/>
    <col min="7434" max="7434" width="3.85714285714286" style="992" customWidth="1"/>
    <col min="7435" max="7435" width="3.71428571428571" style="992" customWidth="1"/>
    <col min="7436" max="7436" width="12.7142857142857" style="992" customWidth="1"/>
    <col min="7437" max="7437" width="52.7142857142857" style="992" customWidth="1"/>
    <col min="7438" max="7441" width="0" style="992" hidden="1" customWidth="1"/>
    <col min="7442" max="7442" width="12.2857142857143" style="992" customWidth="1"/>
    <col min="7443" max="7443" width="6.42857142857143" style="992" customWidth="1"/>
    <col min="7444" max="7444" width="12.2857142857143" style="992" customWidth="1"/>
    <col min="7445" max="7445" width="0" style="992" hidden="1" customWidth="1"/>
    <col min="7446" max="7446" width="3.71428571428571" style="992" customWidth="1"/>
    <col min="7447" max="7447" width="11.1428571428571" style="992" customWidth="1"/>
    <col min="7448" max="7449" width="10.5714285714286" style="992"/>
    <col min="7450" max="7450" width="11.1428571428571" style="992" customWidth="1"/>
    <col min="7451" max="7680" width="10.5714285714286" style="992"/>
    <col min="7681" max="7688" width="0" style="992" hidden="1" customWidth="1"/>
    <col min="7689" max="7689" width="3.71428571428571" style="992" customWidth="1"/>
    <col min="7690" max="7690" width="3.85714285714286" style="992" customWidth="1"/>
    <col min="7691" max="7691" width="3.71428571428571" style="992" customWidth="1"/>
    <col min="7692" max="7692" width="12.7142857142857" style="992" customWidth="1"/>
    <col min="7693" max="7693" width="52.7142857142857" style="992" customWidth="1"/>
    <col min="7694" max="7697" width="0" style="992" hidden="1" customWidth="1"/>
    <col min="7698" max="7698" width="12.2857142857143" style="992" customWidth="1"/>
    <col min="7699" max="7699" width="6.42857142857143" style="992" customWidth="1"/>
    <col min="7700" max="7700" width="12.2857142857143" style="992" customWidth="1"/>
    <col min="7701" max="7701" width="0" style="992" hidden="1" customWidth="1"/>
    <col min="7702" max="7702" width="3.71428571428571" style="992" customWidth="1"/>
    <col min="7703" max="7703" width="11.1428571428571" style="992" customWidth="1"/>
    <col min="7704" max="7705" width="10.5714285714286" style="992"/>
    <col min="7706" max="7706" width="11.1428571428571" style="992" customWidth="1"/>
    <col min="7707" max="7936" width="10.5714285714286" style="992"/>
    <col min="7937" max="7944" width="0" style="992" hidden="1" customWidth="1"/>
    <col min="7945" max="7945" width="3.71428571428571" style="992" customWidth="1"/>
    <col min="7946" max="7946" width="3.85714285714286" style="992" customWidth="1"/>
    <col min="7947" max="7947" width="3.71428571428571" style="992" customWidth="1"/>
    <col min="7948" max="7948" width="12.7142857142857" style="992" customWidth="1"/>
    <col min="7949" max="7949" width="52.7142857142857" style="992" customWidth="1"/>
    <col min="7950" max="7953" width="0" style="992" hidden="1" customWidth="1"/>
    <col min="7954" max="7954" width="12.2857142857143" style="992" customWidth="1"/>
    <col min="7955" max="7955" width="6.42857142857143" style="992" customWidth="1"/>
    <col min="7956" max="7956" width="12.2857142857143" style="992" customWidth="1"/>
    <col min="7957" max="7957" width="0" style="992" hidden="1" customWidth="1"/>
    <col min="7958" max="7958" width="3.71428571428571" style="992" customWidth="1"/>
    <col min="7959" max="7959" width="11.1428571428571" style="992" customWidth="1"/>
    <col min="7960" max="7961" width="10.5714285714286" style="992"/>
    <col min="7962" max="7962" width="11.1428571428571" style="992" customWidth="1"/>
    <col min="7963" max="8192" width="10.5714285714286" style="992"/>
    <col min="8193" max="8200" width="0" style="992" hidden="1" customWidth="1"/>
    <col min="8201" max="8201" width="3.71428571428571" style="992" customWidth="1"/>
    <col min="8202" max="8202" width="3.85714285714286" style="992" customWidth="1"/>
    <col min="8203" max="8203" width="3.71428571428571" style="992" customWidth="1"/>
    <col min="8204" max="8204" width="12.7142857142857" style="992" customWidth="1"/>
    <col min="8205" max="8205" width="52.7142857142857" style="992" customWidth="1"/>
    <col min="8206" max="8209" width="0" style="992" hidden="1" customWidth="1"/>
    <col min="8210" max="8210" width="12.2857142857143" style="992" customWidth="1"/>
    <col min="8211" max="8211" width="6.42857142857143" style="992" customWidth="1"/>
    <col min="8212" max="8212" width="12.2857142857143" style="992" customWidth="1"/>
    <col min="8213" max="8213" width="0" style="992" hidden="1" customWidth="1"/>
    <col min="8214" max="8214" width="3.71428571428571" style="992" customWidth="1"/>
    <col min="8215" max="8215" width="11.1428571428571" style="992" customWidth="1"/>
    <col min="8216" max="8217" width="10.5714285714286" style="992"/>
    <col min="8218" max="8218" width="11.1428571428571" style="992" customWidth="1"/>
    <col min="8219" max="8448" width="10.5714285714286" style="992"/>
    <col min="8449" max="8456" width="0" style="992" hidden="1" customWidth="1"/>
    <col min="8457" max="8457" width="3.71428571428571" style="992" customWidth="1"/>
    <col min="8458" max="8458" width="3.85714285714286" style="992" customWidth="1"/>
    <col min="8459" max="8459" width="3.71428571428571" style="992" customWidth="1"/>
    <col min="8460" max="8460" width="12.7142857142857" style="992" customWidth="1"/>
    <col min="8461" max="8461" width="52.7142857142857" style="992" customWidth="1"/>
    <col min="8462" max="8465" width="0" style="992" hidden="1" customWidth="1"/>
    <col min="8466" max="8466" width="12.2857142857143" style="992" customWidth="1"/>
    <col min="8467" max="8467" width="6.42857142857143" style="992" customWidth="1"/>
    <col min="8468" max="8468" width="12.2857142857143" style="992" customWidth="1"/>
    <col min="8469" max="8469" width="0" style="992" hidden="1" customWidth="1"/>
    <col min="8470" max="8470" width="3.71428571428571" style="992" customWidth="1"/>
    <col min="8471" max="8471" width="11.1428571428571" style="992" customWidth="1"/>
    <col min="8472" max="8473" width="10.5714285714286" style="992"/>
    <col min="8474" max="8474" width="11.1428571428571" style="992" customWidth="1"/>
    <col min="8475" max="8704" width="10.5714285714286" style="992"/>
    <col min="8705" max="8712" width="0" style="992" hidden="1" customWidth="1"/>
    <col min="8713" max="8713" width="3.71428571428571" style="992" customWidth="1"/>
    <col min="8714" max="8714" width="3.85714285714286" style="992" customWidth="1"/>
    <col min="8715" max="8715" width="3.71428571428571" style="992" customWidth="1"/>
    <col min="8716" max="8716" width="12.7142857142857" style="992" customWidth="1"/>
    <col min="8717" max="8717" width="52.7142857142857" style="992" customWidth="1"/>
    <col min="8718" max="8721" width="0" style="992" hidden="1" customWidth="1"/>
    <col min="8722" max="8722" width="12.2857142857143" style="992" customWidth="1"/>
    <col min="8723" max="8723" width="6.42857142857143" style="992" customWidth="1"/>
    <col min="8724" max="8724" width="12.2857142857143" style="992" customWidth="1"/>
    <col min="8725" max="8725" width="0" style="992" hidden="1" customWidth="1"/>
    <col min="8726" max="8726" width="3.71428571428571" style="992" customWidth="1"/>
    <col min="8727" max="8727" width="11.1428571428571" style="992" customWidth="1"/>
    <col min="8728" max="8729" width="10.5714285714286" style="992"/>
    <col min="8730" max="8730" width="11.1428571428571" style="992" customWidth="1"/>
    <col min="8731" max="8960" width="10.5714285714286" style="992"/>
    <col min="8961" max="8968" width="0" style="992" hidden="1" customWidth="1"/>
    <col min="8969" max="8969" width="3.71428571428571" style="992" customWidth="1"/>
    <col min="8970" max="8970" width="3.85714285714286" style="992" customWidth="1"/>
    <col min="8971" max="8971" width="3.71428571428571" style="992" customWidth="1"/>
    <col min="8972" max="8972" width="12.7142857142857" style="992" customWidth="1"/>
    <col min="8973" max="8973" width="52.7142857142857" style="992" customWidth="1"/>
    <col min="8974" max="8977" width="0" style="992" hidden="1" customWidth="1"/>
    <col min="8978" max="8978" width="12.2857142857143" style="992" customWidth="1"/>
    <col min="8979" max="8979" width="6.42857142857143" style="992" customWidth="1"/>
    <col min="8980" max="8980" width="12.2857142857143" style="992" customWidth="1"/>
    <col min="8981" max="8981" width="0" style="992" hidden="1" customWidth="1"/>
    <col min="8982" max="8982" width="3.71428571428571" style="992" customWidth="1"/>
    <col min="8983" max="8983" width="11.1428571428571" style="992" customWidth="1"/>
    <col min="8984" max="8985" width="10.5714285714286" style="992"/>
    <col min="8986" max="8986" width="11.1428571428571" style="992" customWidth="1"/>
    <col min="8987" max="9216" width="10.5714285714286" style="992"/>
    <col min="9217" max="9224" width="0" style="992" hidden="1" customWidth="1"/>
    <col min="9225" max="9225" width="3.71428571428571" style="992" customWidth="1"/>
    <col min="9226" max="9226" width="3.85714285714286" style="992" customWidth="1"/>
    <col min="9227" max="9227" width="3.71428571428571" style="992" customWidth="1"/>
    <col min="9228" max="9228" width="12.7142857142857" style="992" customWidth="1"/>
    <col min="9229" max="9229" width="52.7142857142857" style="992" customWidth="1"/>
    <col min="9230" max="9233" width="0" style="992" hidden="1" customWidth="1"/>
    <col min="9234" max="9234" width="12.2857142857143" style="992" customWidth="1"/>
    <col min="9235" max="9235" width="6.42857142857143" style="992" customWidth="1"/>
    <col min="9236" max="9236" width="12.2857142857143" style="992" customWidth="1"/>
    <col min="9237" max="9237" width="0" style="992" hidden="1" customWidth="1"/>
    <col min="9238" max="9238" width="3.71428571428571" style="992" customWidth="1"/>
    <col min="9239" max="9239" width="11.1428571428571" style="992" customWidth="1"/>
    <col min="9240" max="9241" width="10.5714285714286" style="992"/>
    <col min="9242" max="9242" width="11.1428571428571" style="992" customWidth="1"/>
    <col min="9243" max="9472" width="10.5714285714286" style="992"/>
    <col min="9473" max="9480" width="0" style="992" hidden="1" customWidth="1"/>
    <col min="9481" max="9481" width="3.71428571428571" style="992" customWidth="1"/>
    <col min="9482" max="9482" width="3.85714285714286" style="992" customWidth="1"/>
    <col min="9483" max="9483" width="3.71428571428571" style="992" customWidth="1"/>
    <col min="9484" max="9484" width="12.7142857142857" style="992" customWidth="1"/>
    <col min="9485" max="9485" width="52.7142857142857" style="992" customWidth="1"/>
    <col min="9486" max="9489" width="0" style="992" hidden="1" customWidth="1"/>
    <col min="9490" max="9490" width="12.2857142857143" style="992" customWidth="1"/>
    <col min="9491" max="9491" width="6.42857142857143" style="992" customWidth="1"/>
    <col min="9492" max="9492" width="12.2857142857143" style="992" customWidth="1"/>
    <col min="9493" max="9493" width="0" style="992" hidden="1" customWidth="1"/>
    <col min="9494" max="9494" width="3.71428571428571" style="992" customWidth="1"/>
    <col min="9495" max="9495" width="11.1428571428571" style="992" customWidth="1"/>
    <col min="9496" max="9497" width="10.5714285714286" style="992"/>
    <col min="9498" max="9498" width="11.1428571428571" style="992" customWidth="1"/>
    <col min="9499" max="9728" width="10.5714285714286" style="992"/>
    <col min="9729" max="9736" width="0" style="992" hidden="1" customWidth="1"/>
    <col min="9737" max="9737" width="3.71428571428571" style="992" customWidth="1"/>
    <col min="9738" max="9738" width="3.85714285714286" style="992" customWidth="1"/>
    <col min="9739" max="9739" width="3.71428571428571" style="992" customWidth="1"/>
    <col min="9740" max="9740" width="12.7142857142857" style="992" customWidth="1"/>
    <col min="9741" max="9741" width="52.7142857142857" style="992" customWidth="1"/>
    <col min="9742" max="9745" width="0" style="992" hidden="1" customWidth="1"/>
    <col min="9746" max="9746" width="12.2857142857143" style="992" customWidth="1"/>
    <col min="9747" max="9747" width="6.42857142857143" style="992" customWidth="1"/>
    <col min="9748" max="9748" width="12.2857142857143" style="992" customWidth="1"/>
    <col min="9749" max="9749" width="0" style="992" hidden="1" customWidth="1"/>
    <col min="9750" max="9750" width="3.71428571428571" style="992" customWidth="1"/>
    <col min="9751" max="9751" width="11.1428571428571" style="992" customWidth="1"/>
    <col min="9752" max="9753" width="10.5714285714286" style="992"/>
    <col min="9754" max="9754" width="11.1428571428571" style="992" customWidth="1"/>
    <col min="9755" max="9984" width="10.5714285714286" style="992"/>
    <col min="9985" max="9992" width="0" style="992" hidden="1" customWidth="1"/>
    <col min="9993" max="9993" width="3.71428571428571" style="992" customWidth="1"/>
    <col min="9994" max="9994" width="3.85714285714286" style="992" customWidth="1"/>
    <col min="9995" max="9995" width="3.71428571428571" style="992" customWidth="1"/>
    <col min="9996" max="9996" width="12.7142857142857" style="992" customWidth="1"/>
    <col min="9997" max="9997" width="52.7142857142857" style="992" customWidth="1"/>
    <col min="9998" max="10001" width="0" style="992" hidden="1" customWidth="1"/>
    <col min="10002" max="10002" width="12.2857142857143" style="992" customWidth="1"/>
    <col min="10003" max="10003" width="6.42857142857143" style="992" customWidth="1"/>
    <col min="10004" max="10004" width="12.2857142857143" style="992" customWidth="1"/>
    <col min="10005" max="10005" width="0" style="992" hidden="1" customWidth="1"/>
    <col min="10006" max="10006" width="3.71428571428571" style="992" customWidth="1"/>
    <col min="10007" max="10007" width="11.1428571428571" style="992" customWidth="1"/>
    <col min="10008" max="10009" width="10.5714285714286" style="992"/>
    <col min="10010" max="10010" width="11.1428571428571" style="992" customWidth="1"/>
    <col min="10011" max="10240" width="10.5714285714286" style="992"/>
    <col min="10241" max="10248" width="0" style="992" hidden="1" customWidth="1"/>
    <col min="10249" max="10249" width="3.71428571428571" style="992" customWidth="1"/>
    <col min="10250" max="10250" width="3.85714285714286" style="992" customWidth="1"/>
    <col min="10251" max="10251" width="3.71428571428571" style="992" customWidth="1"/>
    <col min="10252" max="10252" width="12.7142857142857" style="992" customWidth="1"/>
    <col min="10253" max="10253" width="52.7142857142857" style="992" customWidth="1"/>
    <col min="10254" max="10257" width="0" style="992" hidden="1" customWidth="1"/>
    <col min="10258" max="10258" width="12.2857142857143" style="992" customWidth="1"/>
    <col min="10259" max="10259" width="6.42857142857143" style="992" customWidth="1"/>
    <col min="10260" max="10260" width="12.2857142857143" style="992" customWidth="1"/>
    <col min="10261" max="10261" width="0" style="992" hidden="1" customWidth="1"/>
    <col min="10262" max="10262" width="3.71428571428571" style="992" customWidth="1"/>
    <col min="10263" max="10263" width="11.1428571428571" style="992" customWidth="1"/>
    <col min="10264" max="10265" width="10.5714285714286" style="992"/>
    <col min="10266" max="10266" width="11.1428571428571" style="992" customWidth="1"/>
    <col min="10267" max="10496" width="10.5714285714286" style="992"/>
    <col min="10497" max="10504" width="0" style="992" hidden="1" customWidth="1"/>
    <col min="10505" max="10505" width="3.71428571428571" style="992" customWidth="1"/>
    <col min="10506" max="10506" width="3.85714285714286" style="992" customWidth="1"/>
    <col min="10507" max="10507" width="3.71428571428571" style="992" customWidth="1"/>
    <col min="10508" max="10508" width="12.7142857142857" style="992" customWidth="1"/>
    <col min="10509" max="10509" width="52.7142857142857" style="992" customWidth="1"/>
    <col min="10510" max="10513" width="0" style="992" hidden="1" customWidth="1"/>
    <col min="10514" max="10514" width="12.2857142857143" style="992" customWidth="1"/>
    <col min="10515" max="10515" width="6.42857142857143" style="992" customWidth="1"/>
    <col min="10516" max="10516" width="12.2857142857143" style="992" customWidth="1"/>
    <col min="10517" max="10517" width="0" style="992" hidden="1" customWidth="1"/>
    <col min="10518" max="10518" width="3.71428571428571" style="992" customWidth="1"/>
    <col min="10519" max="10519" width="11.1428571428571" style="992" customWidth="1"/>
    <col min="10520" max="10521" width="10.5714285714286" style="992"/>
    <col min="10522" max="10522" width="11.1428571428571" style="992" customWidth="1"/>
    <col min="10523" max="10752" width="10.5714285714286" style="992"/>
    <col min="10753" max="10760" width="0" style="992" hidden="1" customWidth="1"/>
    <col min="10761" max="10761" width="3.71428571428571" style="992" customWidth="1"/>
    <col min="10762" max="10762" width="3.85714285714286" style="992" customWidth="1"/>
    <col min="10763" max="10763" width="3.71428571428571" style="992" customWidth="1"/>
    <col min="10764" max="10764" width="12.7142857142857" style="992" customWidth="1"/>
    <col min="10765" max="10765" width="52.7142857142857" style="992" customWidth="1"/>
    <col min="10766" max="10769" width="0" style="992" hidden="1" customWidth="1"/>
    <col min="10770" max="10770" width="12.2857142857143" style="992" customWidth="1"/>
    <col min="10771" max="10771" width="6.42857142857143" style="992" customWidth="1"/>
    <col min="10772" max="10772" width="12.2857142857143" style="992" customWidth="1"/>
    <col min="10773" max="10773" width="0" style="992" hidden="1" customWidth="1"/>
    <col min="10774" max="10774" width="3.71428571428571" style="992" customWidth="1"/>
    <col min="10775" max="10775" width="11.1428571428571" style="992" customWidth="1"/>
    <col min="10776" max="10777" width="10.5714285714286" style="992"/>
    <col min="10778" max="10778" width="11.1428571428571" style="992" customWidth="1"/>
    <col min="10779" max="11008" width="10.5714285714286" style="992"/>
    <col min="11009" max="11016" width="0" style="992" hidden="1" customWidth="1"/>
    <col min="11017" max="11017" width="3.71428571428571" style="992" customWidth="1"/>
    <col min="11018" max="11018" width="3.85714285714286" style="992" customWidth="1"/>
    <col min="11019" max="11019" width="3.71428571428571" style="992" customWidth="1"/>
    <col min="11020" max="11020" width="12.7142857142857" style="992" customWidth="1"/>
    <col min="11021" max="11021" width="52.7142857142857" style="992" customWidth="1"/>
    <col min="11022" max="11025" width="0" style="992" hidden="1" customWidth="1"/>
    <col min="11026" max="11026" width="12.2857142857143" style="992" customWidth="1"/>
    <col min="11027" max="11027" width="6.42857142857143" style="992" customWidth="1"/>
    <col min="11028" max="11028" width="12.2857142857143" style="992" customWidth="1"/>
    <col min="11029" max="11029" width="0" style="992" hidden="1" customWidth="1"/>
    <col min="11030" max="11030" width="3.71428571428571" style="992" customWidth="1"/>
    <col min="11031" max="11031" width="11.1428571428571" style="992" customWidth="1"/>
    <col min="11032" max="11033" width="10.5714285714286" style="992"/>
    <col min="11034" max="11034" width="11.1428571428571" style="992" customWidth="1"/>
    <col min="11035" max="11264" width="10.5714285714286" style="992"/>
    <col min="11265" max="11272" width="0" style="992" hidden="1" customWidth="1"/>
    <col min="11273" max="11273" width="3.71428571428571" style="992" customWidth="1"/>
    <col min="11274" max="11274" width="3.85714285714286" style="992" customWidth="1"/>
    <col min="11275" max="11275" width="3.71428571428571" style="992" customWidth="1"/>
    <col min="11276" max="11276" width="12.7142857142857" style="992" customWidth="1"/>
    <col min="11277" max="11277" width="52.7142857142857" style="992" customWidth="1"/>
    <col min="11278" max="11281" width="0" style="992" hidden="1" customWidth="1"/>
    <col min="11282" max="11282" width="12.2857142857143" style="992" customWidth="1"/>
    <col min="11283" max="11283" width="6.42857142857143" style="992" customWidth="1"/>
    <col min="11284" max="11284" width="12.2857142857143" style="992" customWidth="1"/>
    <col min="11285" max="11285" width="0" style="992" hidden="1" customWidth="1"/>
    <col min="11286" max="11286" width="3.71428571428571" style="992" customWidth="1"/>
    <col min="11287" max="11287" width="11.1428571428571" style="992" customWidth="1"/>
    <col min="11288" max="11289" width="10.5714285714286" style="992"/>
    <col min="11290" max="11290" width="11.1428571428571" style="992" customWidth="1"/>
    <col min="11291" max="11520" width="10.5714285714286" style="992"/>
    <col min="11521" max="11528" width="0" style="992" hidden="1" customWidth="1"/>
    <col min="11529" max="11529" width="3.71428571428571" style="992" customWidth="1"/>
    <col min="11530" max="11530" width="3.85714285714286" style="992" customWidth="1"/>
    <col min="11531" max="11531" width="3.71428571428571" style="992" customWidth="1"/>
    <col min="11532" max="11532" width="12.7142857142857" style="992" customWidth="1"/>
    <col min="11533" max="11533" width="52.7142857142857" style="992" customWidth="1"/>
    <col min="11534" max="11537" width="0" style="992" hidden="1" customWidth="1"/>
    <col min="11538" max="11538" width="12.2857142857143" style="992" customWidth="1"/>
    <col min="11539" max="11539" width="6.42857142857143" style="992" customWidth="1"/>
    <col min="11540" max="11540" width="12.2857142857143" style="992" customWidth="1"/>
    <col min="11541" max="11541" width="0" style="992" hidden="1" customWidth="1"/>
    <col min="11542" max="11542" width="3.71428571428571" style="992" customWidth="1"/>
    <col min="11543" max="11543" width="11.1428571428571" style="992" customWidth="1"/>
    <col min="11544" max="11545" width="10.5714285714286" style="992"/>
    <col min="11546" max="11546" width="11.1428571428571" style="992" customWidth="1"/>
    <col min="11547" max="11776" width="10.5714285714286" style="992"/>
    <col min="11777" max="11784" width="0" style="992" hidden="1" customWidth="1"/>
    <col min="11785" max="11785" width="3.71428571428571" style="992" customWidth="1"/>
    <col min="11786" max="11786" width="3.85714285714286" style="992" customWidth="1"/>
    <col min="11787" max="11787" width="3.71428571428571" style="992" customWidth="1"/>
    <col min="11788" max="11788" width="12.7142857142857" style="992" customWidth="1"/>
    <col min="11789" max="11789" width="52.7142857142857" style="992" customWidth="1"/>
    <col min="11790" max="11793" width="0" style="992" hidden="1" customWidth="1"/>
    <col min="11794" max="11794" width="12.2857142857143" style="992" customWidth="1"/>
    <col min="11795" max="11795" width="6.42857142857143" style="992" customWidth="1"/>
    <col min="11796" max="11796" width="12.2857142857143" style="992" customWidth="1"/>
    <col min="11797" max="11797" width="0" style="992" hidden="1" customWidth="1"/>
    <col min="11798" max="11798" width="3.71428571428571" style="992" customWidth="1"/>
    <col min="11799" max="11799" width="11.1428571428571" style="992" customWidth="1"/>
    <col min="11800" max="11801" width="10.5714285714286" style="992"/>
    <col min="11802" max="11802" width="11.1428571428571" style="992" customWidth="1"/>
    <col min="11803" max="12032" width="10.5714285714286" style="992"/>
    <col min="12033" max="12040" width="0" style="992" hidden="1" customWidth="1"/>
    <col min="12041" max="12041" width="3.71428571428571" style="992" customWidth="1"/>
    <col min="12042" max="12042" width="3.85714285714286" style="992" customWidth="1"/>
    <col min="12043" max="12043" width="3.71428571428571" style="992" customWidth="1"/>
    <col min="12044" max="12044" width="12.7142857142857" style="992" customWidth="1"/>
    <col min="12045" max="12045" width="52.7142857142857" style="992" customWidth="1"/>
    <col min="12046" max="12049" width="0" style="992" hidden="1" customWidth="1"/>
    <col min="12050" max="12050" width="12.2857142857143" style="992" customWidth="1"/>
    <col min="12051" max="12051" width="6.42857142857143" style="992" customWidth="1"/>
    <col min="12052" max="12052" width="12.2857142857143" style="992" customWidth="1"/>
    <col min="12053" max="12053" width="0" style="992" hidden="1" customWidth="1"/>
    <col min="12054" max="12054" width="3.71428571428571" style="992" customWidth="1"/>
    <col min="12055" max="12055" width="11.1428571428571" style="992" customWidth="1"/>
    <col min="12056" max="12057" width="10.5714285714286" style="992"/>
    <col min="12058" max="12058" width="11.1428571428571" style="992" customWidth="1"/>
    <col min="12059" max="12288" width="10.5714285714286" style="992"/>
    <col min="12289" max="12296" width="0" style="992" hidden="1" customWidth="1"/>
    <col min="12297" max="12297" width="3.71428571428571" style="992" customWidth="1"/>
    <col min="12298" max="12298" width="3.85714285714286" style="992" customWidth="1"/>
    <col min="12299" max="12299" width="3.71428571428571" style="992" customWidth="1"/>
    <col min="12300" max="12300" width="12.7142857142857" style="992" customWidth="1"/>
    <col min="12301" max="12301" width="52.7142857142857" style="992" customWidth="1"/>
    <col min="12302" max="12305" width="0" style="992" hidden="1" customWidth="1"/>
    <col min="12306" max="12306" width="12.2857142857143" style="992" customWidth="1"/>
    <col min="12307" max="12307" width="6.42857142857143" style="992" customWidth="1"/>
    <col min="12308" max="12308" width="12.2857142857143" style="992" customWidth="1"/>
    <col min="12309" max="12309" width="0" style="992" hidden="1" customWidth="1"/>
    <col min="12310" max="12310" width="3.71428571428571" style="992" customWidth="1"/>
    <col min="12311" max="12311" width="11.1428571428571" style="992" customWidth="1"/>
    <col min="12312" max="12313" width="10.5714285714286" style="992"/>
    <col min="12314" max="12314" width="11.1428571428571" style="992" customWidth="1"/>
    <col min="12315" max="12544" width="10.5714285714286" style="992"/>
    <col min="12545" max="12552" width="0" style="992" hidden="1" customWidth="1"/>
    <col min="12553" max="12553" width="3.71428571428571" style="992" customWidth="1"/>
    <col min="12554" max="12554" width="3.85714285714286" style="992" customWidth="1"/>
    <col min="12555" max="12555" width="3.71428571428571" style="992" customWidth="1"/>
    <col min="12556" max="12556" width="12.7142857142857" style="992" customWidth="1"/>
    <col min="12557" max="12557" width="52.7142857142857" style="992" customWidth="1"/>
    <col min="12558" max="12561" width="0" style="992" hidden="1" customWidth="1"/>
    <col min="12562" max="12562" width="12.2857142857143" style="992" customWidth="1"/>
    <col min="12563" max="12563" width="6.42857142857143" style="992" customWidth="1"/>
    <col min="12564" max="12564" width="12.2857142857143" style="992" customWidth="1"/>
    <col min="12565" max="12565" width="0" style="992" hidden="1" customWidth="1"/>
    <col min="12566" max="12566" width="3.71428571428571" style="992" customWidth="1"/>
    <col min="12567" max="12567" width="11.1428571428571" style="992" customWidth="1"/>
    <col min="12568" max="12569" width="10.5714285714286" style="992"/>
    <col min="12570" max="12570" width="11.1428571428571" style="992" customWidth="1"/>
    <col min="12571" max="12800" width="10.5714285714286" style="992"/>
    <col min="12801" max="12808" width="0" style="992" hidden="1" customWidth="1"/>
    <col min="12809" max="12809" width="3.71428571428571" style="992" customWidth="1"/>
    <col min="12810" max="12810" width="3.85714285714286" style="992" customWidth="1"/>
    <col min="12811" max="12811" width="3.71428571428571" style="992" customWidth="1"/>
    <col min="12812" max="12812" width="12.7142857142857" style="992" customWidth="1"/>
    <col min="12813" max="12813" width="52.7142857142857" style="992" customWidth="1"/>
    <col min="12814" max="12817" width="0" style="992" hidden="1" customWidth="1"/>
    <col min="12818" max="12818" width="12.2857142857143" style="992" customWidth="1"/>
    <col min="12819" max="12819" width="6.42857142857143" style="992" customWidth="1"/>
    <col min="12820" max="12820" width="12.2857142857143" style="992" customWidth="1"/>
    <col min="12821" max="12821" width="0" style="992" hidden="1" customWidth="1"/>
    <col min="12822" max="12822" width="3.71428571428571" style="992" customWidth="1"/>
    <col min="12823" max="12823" width="11.1428571428571" style="992" customWidth="1"/>
    <col min="12824" max="12825" width="10.5714285714286" style="992"/>
    <col min="12826" max="12826" width="11.1428571428571" style="992" customWidth="1"/>
    <col min="12827" max="13056" width="10.5714285714286" style="992"/>
    <col min="13057" max="13064" width="0" style="992" hidden="1" customWidth="1"/>
    <col min="13065" max="13065" width="3.71428571428571" style="992" customWidth="1"/>
    <col min="13066" max="13066" width="3.85714285714286" style="992" customWidth="1"/>
    <col min="13067" max="13067" width="3.71428571428571" style="992" customWidth="1"/>
    <col min="13068" max="13068" width="12.7142857142857" style="992" customWidth="1"/>
    <col min="13069" max="13069" width="52.7142857142857" style="992" customWidth="1"/>
    <col min="13070" max="13073" width="0" style="992" hidden="1" customWidth="1"/>
    <col min="13074" max="13074" width="12.2857142857143" style="992" customWidth="1"/>
    <col min="13075" max="13075" width="6.42857142857143" style="992" customWidth="1"/>
    <col min="13076" max="13076" width="12.2857142857143" style="992" customWidth="1"/>
    <col min="13077" max="13077" width="0" style="992" hidden="1" customWidth="1"/>
    <col min="13078" max="13078" width="3.71428571428571" style="992" customWidth="1"/>
    <col min="13079" max="13079" width="11.1428571428571" style="992" customWidth="1"/>
    <col min="13080" max="13081" width="10.5714285714286" style="992"/>
    <col min="13082" max="13082" width="11.1428571428571" style="992" customWidth="1"/>
    <col min="13083" max="13312" width="10.5714285714286" style="992"/>
    <col min="13313" max="13320" width="0" style="992" hidden="1" customWidth="1"/>
    <col min="13321" max="13321" width="3.71428571428571" style="992" customWidth="1"/>
    <col min="13322" max="13322" width="3.85714285714286" style="992" customWidth="1"/>
    <col min="13323" max="13323" width="3.71428571428571" style="992" customWidth="1"/>
    <col min="13324" max="13324" width="12.7142857142857" style="992" customWidth="1"/>
    <col min="13325" max="13325" width="52.7142857142857" style="992" customWidth="1"/>
    <col min="13326" max="13329" width="0" style="992" hidden="1" customWidth="1"/>
    <col min="13330" max="13330" width="12.2857142857143" style="992" customWidth="1"/>
    <col min="13331" max="13331" width="6.42857142857143" style="992" customWidth="1"/>
    <col min="13332" max="13332" width="12.2857142857143" style="992" customWidth="1"/>
    <col min="13333" max="13333" width="0" style="992" hidden="1" customWidth="1"/>
    <col min="13334" max="13334" width="3.71428571428571" style="992" customWidth="1"/>
    <col min="13335" max="13335" width="11.1428571428571" style="992" customWidth="1"/>
    <col min="13336" max="13337" width="10.5714285714286" style="992"/>
    <col min="13338" max="13338" width="11.1428571428571" style="992" customWidth="1"/>
    <col min="13339" max="13568" width="10.5714285714286" style="992"/>
    <col min="13569" max="13576" width="0" style="992" hidden="1" customWidth="1"/>
    <col min="13577" max="13577" width="3.71428571428571" style="992" customWidth="1"/>
    <col min="13578" max="13578" width="3.85714285714286" style="992" customWidth="1"/>
    <col min="13579" max="13579" width="3.71428571428571" style="992" customWidth="1"/>
    <col min="13580" max="13580" width="12.7142857142857" style="992" customWidth="1"/>
    <col min="13581" max="13581" width="52.7142857142857" style="992" customWidth="1"/>
    <col min="13582" max="13585" width="0" style="992" hidden="1" customWidth="1"/>
    <col min="13586" max="13586" width="12.2857142857143" style="992" customWidth="1"/>
    <col min="13587" max="13587" width="6.42857142857143" style="992" customWidth="1"/>
    <col min="13588" max="13588" width="12.2857142857143" style="992" customWidth="1"/>
    <col min="13589" max="13589" width="0" style="992" hidden="1" customWidth="1"/>
    <col min="13590" max="13590" width="3.71428571428571" style="992" customWidth="1"/>
    <col min="13591" max="13591" width="11.1428571428571" style="992" customWidth="1"/>
    <col min="13592" max="13593" width="10.5714285714286" style="992"/>
    <col min="13594" max="13594" width="11.1428571428571" style="992" customWidth="1"/>
    <col min="13595" max="13824" width="10.5714285714286" style="992"/>
    <col min="13825" max="13832" width="0" style="992" hidden="1" customWidth="1"/>
    <col min="13833" max="13833" width="3.71428571428571" style="992" customWidth="1"/>
    <col min="13834" max="13834" width="3.85714285714286" style="992" customWidth="1"/>
    <col min="13835" max="13835" width="3.71428571428571" style="992" customWidth="1"/>
    <col min="13836" max="13836" width="12.7142857142857" style="992" customWidth="1"/>
    <col min="13837" max="13837" width="52.7142857142857" style="992" customWidth="1"/>
    <col min="13838" max="13841" width="0" style="992" hidden="1" customWidth="1"/>
    <col min="13842" max="13842" width="12.2857142857143" style="992" customWidth="1"/>
    <col min="13843" max="13843" width="6.42857142857143" style="992" customWidth="1"/>
    <col min="13844" max="13844" width="12.2857142857143" style="992" customWidth="1"/>
    <col min="13845" max="13845" width="0" style="992" hidden="1" customWidth="1"/>
    <col min="13846" max="13846" width="3.71428571428571" style="992" customWidth="1"/>
    <col min="13847" max="13847" width="11.1428571428571" style="992" customWidth="1"/>
    <col min="13848" max="13849" width="10.5714285714286" style="992"/>
    <col min="13850" max="13850" width="11.1428571428571" style="992" customWidth="1"/>
    <col min="13851" max="14080" width="10.5714285714286" style="992"/>
    <col min="14081" max="14088" width="0" style="992" hidden="1" customWidth="1"/>
    <col min="14089" max="14089" width="3.71428571428571" style="992" customWidth="1"/>
    <col min="14090" max="14090" width="3.85714285714286" style="992" customWidth="1"/>
    <col min="14091" max="14091" width="3.71428571428571" style="992" customWidth="1"/>
    <col min="14092" max="14092" width="12.7142857142857" style="992" customWidth="1"/>
    <col min="14093" max="14093" width="52.7142857142857" style="992" customWidth="1"/>
    <col min="14094" max="14097" width="0" style="992" hidden="1" customWidth="1"/>
    <col min="14098" max="14098" width="12.2857142857143" style="992" customWidth="1"/>
    <col min="14099" max="14099" width="6.42857142857143" style="992" customWidth="1"/>
    <col min="14100" max="14100" width="12.2857142857143" style="992" customWidth="1"/>
    <col min="14101" max="14101" width="0" style="992" hidden="1" customWidth="1"/>
    <col min="14102" max="14102" width="3.71428571428571" style="992" customWidth="1"/>
    <col min="14103" max="14103" width="11.1428571428571" style="992" customWidth="1"/>
    <col min="14104" max="14105" width="10.5714285714286" style="992"/>
    <col min="14106" max="14106" width="11.1428571428571" style="992" customWidth="1"/>
    <col min="14107" max="14336" width="10.5714285714286" style="992"/>
    <col min="14337" max="14344" width="0" style="992" hidden="1" customWidth="1"/>
    <col min="14345" max="14345" width="3.71428571428571" style="992" customWidth="1"/>
    <col min="14346" max="14346" width="3.85714285714286" style="992" customWidth="1"/>
    <col min="14347" max="14347" width="3.71428571428571" style="992" customWidth="1"/>
    <col min="14348" max="14348" width="12.7142857142857" style="992" customWidth="1"/>
    <col min="14349" max="14349" width="52.7142857142857" style="992" customWidth="1"/>
    <col min="14350" max="14353" width="0" style="992" hidden="1" customWidth="1"/>
    <col min="14354" max="14354" width="12.2857142857143" style="992" customWidth="1"/>
    <col min="14355" max="14355" width="6.42857142857143" style="992" customWidth="1"/>
    <col min="14356" max="14356" width="12.2857142857143" style="992" customWidth="1"/>
    <col min="14357" max="14357" width="0" style="992" hidden="1" customWidth="1"/>
    <col min="14358" max="14358" width="3.71428571428571" style="992" customWidth="1"/>
    <col min="14359" max="14359" width="11.1428571428571" style="992" customWidth="1"/>
    <col min="14360" max="14361" width="10.5714285714286" style="992"/>
    <col min="14362" max="14362" width="11.1428571428571" style="992" customWidth="1"/>
    <col min="14363" max="14592" width="10.5714285714286" style="992"/>
    <col min="14593" max="14600" width="0" style="992" hidden="1" customWidth="1"/>
    <col min="14601" max="14601" width="3.71428571428571" style="992" customWidth="1"/>
    <col min="14602" max="14602" width="3.85714285714286" style="992" customWidth="1"/>
    <col min="14603" max="14603" width="3.71428571428571" style="992" customWidth="1"/>
    <col min="14604" max="14604" width="12.7142857142857" style="992" customWidth="1"/>
    <col min="14605" max="14605" width="52.7142857142857" style="992" customWidth="1"/>
    <col min="14606" max="14609" width="0" style="992" hidden="1" customWidth="1"/>
    <col min="14610" max="14610" width="12.2857142857143" style="992" customWidth="1"/>
    <col min="14611" max="14611" width="6.42857142857143" style="992" customWidth="1"/>
    <col min="14612" max="14612" width="12.2857142857143" style="992" customWidth="1"/>
    <col min="14613" max="14613" width="0" style="992" hidden="1" customWidth="1"/>
    <col min="14614" max="14614" width="3.71428571428571" style="992" customWidth="1"/>
    <col min="14615" max="14615" width="11.1428571428571" style="992" customWidth="1"/>
    <col min="14616" max="14617" width="10.5714285714286" style="992"/>
    <col min="14618" max="14618" width="11.1428571428571" style="992" customWidth="1"/>
    <col min="14619" max="14848" width="10.5714285714286" style="992"/>
    <col min="14849" max="14856" width="0" style="992" hidden="1" customWidth="1"/>
    <col min="14857" max="14857" width="3.71428571428571" style="992" customWidth="1"/>
    <col min="14858" max="14858" width="3.85714285714286" style="992" customWidth="1"/>
    <col min="14859" max="14859" width="3.71428571428571" style="992" customWidth="1"/>
    <col min="14860" max="14860" width="12.7142857142857" style="992" customWidth="1"/>
    <col min="14861" max="14861" width="52.7142857142857" style="992" customWidth="1"/>
    <col min="14862" max="14865" width="0" style="992" hidden="1" customWidth="1"/>
    <col min="14866" max="14866" width="12.2857142857143" style="992" customWidth="1"/>
    <col min="14867" max="14867" width="6.42857142857143" style="992" customWidth="1"/>
    <col min="14868" max="14868" width="12.2857142857143" style="992" customWidth="1"/>
    <col min="14869" max="14869" width="0" style="992" hidden="1" customWidth="1"/>
    <col min="14870" max="14870" width="3.71428571428571" style="992" customWidth="1"/>
    <col min="14871" max="14871" width="11.1428571428571" style="992" customWidth="1"/>
    <col min="14872" max="14873" width="10.5714285714286" style="992"/>
    <col min="14874" max="14874" width="11.1428571428571" style="992" customWidth="1"/>
    <col min="14875" max="15104" width="10.5714285714286" style="992"/>
    <col min="15105" max="15112" width="0" style="992" hidden="1" customWidth="1"/>
    <col min="15113" max="15113" width="3.71428571428571" style="992" customWidth="1"/>
    <col min="15114" max="15114" width="3.85714285714286" style="992" customWidth="1"/>
    <col min="15115" max="15115" width="3.71428571428571" style="992" customWidth="1"/>
    <col min="15116" max="15116" width="12.7142857142857" style="992" customWidth="1"/>
    <col min="15117" max="15117" width="52.7142857142857" style="992" customWidth="1"/>
    <col min="15118" max="15121" width="0" style="992" hidden="1" customWidth="1"/>
    <col min="15122" max="15122" width="12.2857142857143" style="992" customWidth="1"/>
    <col min="15123" max="15123" width="6.42857142857143" style="992" customWidth="1"/>
    <col min="15124" max="15124" width="12.2857142857143" style="992" customWidth="1"/>
    <col min="15125" max="15125" width="0" style="992" hidden="1" customWidth="1"/>
    <col min="15126" max="15126" width="3.71428571428571" style="992" customWidth="1"/>
    <col min="15127" max="15127" width="11.1428571428571" style="992" customWidth="1"/>
    <col min="15128" max="15129" width="10.5714285714286" style="992"/>
    <col min="15130" max="15130" width="11.1428571428571" style="992" customWidth="1"/>
    <col min="15131" max="15360" width="10.5714285714286" style="992"/>
    <col min="15361" max="15368" width="0" style="992" hidden="1" customWidth="1"/>
    <col min="15369" max="15369" width="3.71428571428571" style="992" customWidth="1"/>
    <col min="15370" max="15370" width="3.85714285714286" style="992" customWidth="1"/>
    <col min="15371" max="15371" width="3.71428571428571" style="992" customWidth="1"/>
    <col min="15372" max="15372" width="12.7142857142857" style="992" customWidth="1"/>
    <col min="15373" max="15373" width="52.7142857142857" style="992" customWidth="1"/>
    <col min="15374" max="15377" width="0" style="992" hidden="1" customWidth="1"/>
    <col min="15378" max="15378" width="12.2857142857143" style="992" customWidth="1"/>
    <col min="15379" max="15379" width="6.42857142857143" style="992" customWidth="1"/>
    <col min="15380" max="15380" width="12.2857142857143" style="992" customWidth="1"/>
    <col min="15381" max="15381" width="0" style="992" hidden="1" customWidth="1"/>
    <col min="15382" max="15382" width="3.71428571428571" style="992" customWidth="1"/>
    <col min="15383" max="15383" width="11.1428571428571" style="992" customWidth="1"/>
    <col min="15384" max="15385" width="10.5714285714286" style="992"/>
    <col min="15386" max="15386" width="11.1428571428571" style="992" customWidth="1"/>
    <col min="15387" max="15616" width="10.5714285714286" style="992"/>
    <col min="15617" max="15624" width="0" style="992" hidden="1" customWidth="1"/>
    <col min="15625" max="15625" width="3.71428571428571" style="992" customWidth="1"/>
    <col min="15626" max="15626" width="3.85714285714286" style="992" customWidth="1"/>
    <col min="15627" max="15627" width="3.71428571428571" style="992" customWidth="1"/>
    <col min="15628" max="15628" width="12.7142857142857" style="992" customWidth="1"/>
    <col min="15629" max="15629" width="52.7142857142857" style="992" customWidth="1"/>
    <col min="15630" max="15633" width="0" style="992" hidden="1" customWidth="1"/>
    <col min="15634" max="15634" width="12.2857142857143" style="992" customWidth="1"/>
    <col min="15635" max="15635" width="6.42857142857143" style="992" customWidth="1"/>
    <col min="15636" max="15636" width="12.2857142857143" style="992" customWidth="1"/>
    <col min="15637" max="15637" width="0" style="992" hidden="1" customWidth="1"/>
    <col min="15638" max="15638" width="3.71428571428571" style="992" customWidth="1"/>
    <col min="15639" max="15639" width="11.1428571428571" style="992" customWidth="1"/>
    <col min="15640" max="15641" width="10.5714285714286" style="992"/>
    <col min="15642" max="15642" width="11.1428571428571" style="992" customWidth="1"/>
    <col min="15643" max="15872" width="10.5714285714286" style="992"/>
    <col min="15873" max="15880" width="0" style="992" hidden="1" customWidth="1"/>
    <col min="15881" max="15881" width="3.71428571428571" style="992" customWidth="1"/>
    <col min="15882" max="15882" width="3.85714285714286" style="992" customWidth="1"/>
    <col min="15883" max="15883" width="3.71428571428571" style="992" customWidth="1"/>
    <col min="15884" max="15884" width="12.7142857142857" style="992" customWidth="1"/>
    <col min="15885" max="15885" width="52.7142857142857" style="992" customWidth="1"/>
    <col min="15886" max="15889" width="0" style="992" hidden="1" customWidth="1"/>
    <col min="15890" max="15890" width="12.2857142857143" style="992" customWidth="1"/>
    <col min="15891" max="15891" width="6.42857142857143" style="992" customWidth="1"/>
    <col min="15892" max="15892" width="12.2857142857143" style="992" customWidth="1"/>
    <col min="15893" max="15893" width="0" style="992" hidden="1" customWidth="1"/>
    <col min="15894" max="15894" width="3.71428571428571" style="992" customWidth="1"/>
    <col min="15895" max="15895" width="11.1428571428571" style="992" customWidth="1"/>
    <col min="15896" max="15897" width="10.5714285714286" style="992"/>
    <col min="15898" max="15898" width="11.1428571428571" style="992" customWidth="1"/>
    <col min="15899" max="16128" width="10.5714285714286" style="992"/>
    <col min="16129" max="16136" width="0" style="992" hidden="1" customWidth="1"/>
    <col min="16137" max="16137" width="3.71428571428571" style="992" customWidth="1"/>
    <col min="16138" max="16138" width="3.85714285714286" style="992" customWidth="1"/>
    <col min="16139" max="16139" width="3.71428571428571" style="992" customWidth="1"/>
    <col min="16140" max="16140" width="12.7142857142857" style="992" customWidth="1"/>
    <col min="16141" max="16141" width="52.7142857142857" style="992" customWidth="1"/>
    <col min="16142" max="16145" width="0" style="992" hidden="1" customWidth="1"/>
    <col min="16146" max="16146" width="12.2857142857143" style="992" customWidth="1"/>
    <col min="16147" max="16147" width="6.42857142857143" style="992" customWidth="1"/>
    <col min="16148" max="16148" width="12.2857142857143" style="992" customWidth="1"/>
    <col min="16149" max="16149" width="0" style="992" hidden="1" customWidth="1"/>
    <col min="16150" max="16150" width="3.71428571428571" style="992" customWidth="1"/>
    <col min="16151" max="16151" width="11.1428571428571" style="992" customWidth="1"/>
    <col min="16152" max="16153" width="10.5714285714286" style="992"/>
    <col min="16154" max="16154" width="11.1428571428571" style="992" customWidth="1"/>
    <col min="16155" max="16384" width="10.5714285714286" style="992"/>
  </cols>
  <sheetData>
    <row r="1" spans="17:18" ht="14.25" hidden="1">
      <c r="Q1" s="770"/>
      <c r="R1" s="770"/>
    </row>
    <row r="2" spans="21:21" ht="14.25" hidden="1">
      <c r="U2" s="770"/>
    </row>
    <row r="3" ht="14.25" hidden="1"/>
    <row r="4" spans="10:21" ht="3" customHeight="1">
      <c r="J4" s="997"/>
      <c r="K4" s="997"/>
      <c r="L4" s="993"/>
      <c r="M4" s="993"/>
      <c r="N4" s="993"/>
      <c r="O4" s="1000"/>
      <c r="P4" s="1000"/>
      <c r="Q4" s="1000"/>
      <c r="R4" s="1000"/>
      <c r="S4" s="1000"/>
      <c r="T4" s="1000"/>
      <c r="U4" s="1000"/>
    </row>
    <row r="5" spans="10:21" ht="22.5" customHeight="1">
      <c r="J5" s="997"/>
      <c r="K5" s="997"/>
      <c r="L5" s="1186" t="s">
        <v>632</v>
      </c>
      <c r="M5" s="1186"/>
      <c r="N5" s="1186"/>
      <c r="O5" s="1186"/>
      <c r="P5" s="1186"/>
      <c r="Q5" s="1186"/>
      <c r="R5" s="1186"/>
      <c r="S5" s="1186"/>
      <c r="T5" s="1186"/>
      <c r="U5" s="666"/>
    </row>
    <row r="6" spans="10:22"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503</v>
      </c>
      <c r="N7" s="668"/>
      <c r="O7" s="1192" t="str">
        <f>IF(NameOrPr_ch="",IF(NameOrPr="","",NameOrPr),NameOrPr_ch)</f>
        <v>Государственный комитет Республики Татарстан по тарифам</v>
      </c>
      <c r="P7" s="1192"/>
      <c r="Q7" s="1192"/>
      <c r="R7" s="1192"/>
      <c r="S7" s="1192"/>
      <c r="T7" s="1192"/>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597</v>
      </c>
      <c r="N8" s="668"/>
      <c r="O8" s="1192" t="str">
        <f>IF(datePr_ch="",IF(datePr="","",datePr),datePr_ch)</f>
        <v>18.12.2018</v>
      </c>
      <c r="P8" s="1192"/>
      <c r="Q8" s="1192"/>
      <c r="R8" s="1192"/>
      <c r="S8" s="1192"/>
      <c r="T8" s="1192"/>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596</v>
      </c>
      <c r="N9" s="668"/>
      <c r="O9" s="1192" t="str">
        <f>IF(numberPr_ch="",IF(numberPr="","",numberPr),numberPr_ch)</f>
        <v>5-96/тэ</v>
      </c>
      <c r="P9" s="1192"/>
      <c r="Q9" s="1192"/>
      <c r="R9" s="1192"/>
      <c r="S9" s="1192"/>
      <c r="T9" s="1192"/>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502</v>
      </c>
      <c r="N10" s="668"/>
      <c r="O10" s="1192" t="str">
        <f>IF(IstPub_ch="",IF(IstPub="","",IstPub),IstPub_ch)</f>
        <v>Официальный сайт правовой информации Министерства юстиции РТ:  http//pravo.tatarstan.ru</v>
      </c>
      <c r="P10" s="1192"/>
      <c r="Q10" s="1192"/>
      <c r="R10" s="1192"/>
      <c r="S10" s="1192"/>
      <c r="T10" s="1192"/>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187"/>
      <c r="M11" s="1187"/>
      <c r="N11" s="1026"/>
      <c r="O11" s="769"/>
      <c r="P11" s="769"/>
      <c r="Q11" s="769"/>
      <c r="R11" s="769"/>
      <c r="S11" s="769"/>
      <c r="T11" s="769"/>
      <c r="U11" s="1013" t="s">
        <v>373</v>
      </c>
      <c r="X11" s="1015"/>
      <c r="Y11" s="1015"/>
      <c r="Z11" s="1015"/>
      <c r="AA11" s="1015"/>
      <c r="AB11" s="1015"/>
      <c r="AC11" s="1015"/>
      <c r="AD11" s="1015"/>
      <c r="AE11" s="1015"/>
      <c r="AF11" s="1015"/>
      <c r="AG11" s="1015"/>
      <c r="AH11" s="1015"/>
    </row>
    <row r="12" spans="10:21" ht="14.25">
      <c r="J12" s="997"/>
      <c r="K12" s="997"/>
      <c r="L12" s="993"/>
      <c r="M12" s="993"/>
      <c r="N12" s="504"/>
      <c r="O12" s="1193"/>
      <c r="P12" s="1193"/>
      <c r="Q12" s="1193"/>
      <c r="R12" s="1193"/>
      <c r="S12" s="1193"/>
      <c r="T12" s="1193"/>
      <c r="U12" s="1193"/>
    </row>
    <row r="13" spans="10:23" ht="14.25">
      <c r="J13" s="997"/>
      <c r="K13" s="997"/>
      <c r="L13" s="1149" t="s">
        <v>454</v>
      </c>
      <c r="M13" s="1149"/>
      <c r="N13" s="1149"/>
      <c r="O13" s="1149"/>
      <c r="P13" s="1149"/>
      <c r="Q13" s="1149"/>
      <c r="R13" s="1149"/>
      <c r="S13" s="1149"/>
      <c r="T13" s="1149"/>
      <c r="U13" s="1149"/>
      <c r="V13" s="1149"/>
      <c r="W13" s="1149" t="s">
        <v>455</v>
      </c>
    </row>
    <row r="14" spans="10:23" ht="14.25" customHeight="1">
      <c r="J14" s="997"/>
      <c r="K14" s="997"/>
      <c r="L14" s="1199" t="s">
        <v>92</v>
      </c>
      <c r="M14" s="1199" t="s">
        <v>640</v>
      </c>
      <c r="N14" s="663"/>
      <c r="O14" s="1200" t="s">
        <v>642</v>
      </c>
      <c r="P14" s="1201"/>
      <c r="Q14" s="1201"/>
      <c r="R14" s="1201"/>
      <c r="S14" s="1201"/>
      <c r="T14" s="1202"/>
      <c r="U14" s="1183" t="s">
        <v>341</v>
      </c>
      <c r="V14" s="1196" t="s">
        <v>275</v>
      </c>
      <c r="W14" s="1149"/>
    </row>
    <row r="15" spans="10:23" ht="14.25" customHeight="1">
      <c r="J15" s="997"/>
      <c r="K15" s="997"/>
      <c r="L15" s="1199"/>
      <c r="M15" s="1199"/>
      <c r="N15" s="664"/>
      <c r="O15" s="1205" t="s">
        <v>606</v>
      </c>
      <c r="P15" s="1203" t="s">
        <v>271</v>
      </c>
      <c r="Q15" s="1204"/>
      <c r="R15" s="1180" t="s">
        <v>655</v>
      </c>
      <c r="S15" s="1181"/>
      <c r="T15" s="1182"/>
      <c r="U15" s="1184"/>
      <c r="V15" s="1197"/>
      <c r="W15" s="1149"/>
    </row>
    <row r="16" spans="10:23" ht="33.75" customHeight="1">
      <c r="J16" s="997"/>
      <c r="K16" s="997"/>
      <c r="L16" s="1199"/>
      <c r="M16" s="1199"/>
      <c r="N16" s="665"/>
      <c r="O16" s="1206"/>
      <c r="P16" s="758" t="s">
        <v>607</v>
      </c>
      <c r="Q16" s="758" t="s">
        <v>6</v>
      </c>
      <c r="R16" s="1030" t="s">
        <v>274</v>
      </c>
      <c r="S16" s="1194" t="s">
        <v>273</v>
      </c>
      <c r="T16" s="1195"/>
      <c r="U16" s="1185"/>
      <c r="V16" s="1198"/>
      <c r="W16" s="1149"/>
    </row>
    <row r="17" spans="10:23" ht="14.25">
      <c r="J17" s="997"/>
      <c r="K17" s="571">
        <v>1</v>
      </c>
      <c r="L17" s="649" t="s">
        <v>93</v>
      </c>
      <c r="M17" s="649" t="s">
        <v>49</v>
      </c>
      <c r="N17" s="651" t="str">
        <f ca="1">OFFSET(N17,0,-1)</f>
        <v>2</v>
      </c>
      <c r="O17" s="1027">
        <f ca="1">OFFSET(O17,0,-1)+1</f>
        <v>3</v>
      </c>
      <c r="P17" s="1027">
        <f ca="1">OFFSET(P17,0,-1)+1</f>
        <v>4</v>
      </c>
      <c r="Q17" s="1027">
        <f ca="1">OFFSET(Q17,0,-1)+1</f>
        <v>5</v>
      </c>
      <c r="R17" s="1027">
        <f ca="1">OFFSET(R17,0,-1)+1</f>
        <v>6</v>
      </c>
      <c r="S17" s="1188">
        <f ca="1">OFFSET(S17,0,-1)+1</f>
        <v>7</v>
      </c>
      <c r="T17" s="1188"/>
      <c r="U17" s="1027">
        <f ca="1">OFFSET(U17,0,-2)+1</f>
        <v>8</v>
      </c>
      <c r="V17" s="651">
        <f ca="1">OFFSET(V17,0,-1)</f>
        <v>8</v>
      </c>
      <c r="W17" s="1027">
        <f ca="1">OFFSET(W17,0,-1)+1</f>
        <v>9</v>
      </c>
    </row>
    <row r="18" spans="1:36" ht="22.5">
      <c r="A18" s="1172">
        <v>1</v>
      </c>
      <c r="B18" s="1017"/>
      <c r="C18" s="1017"/>
      <c r="D18" s="1017"/>
      <c r="E18" s="983"/>
      <c r="F18" s="1028"/>
      <c r="G18" s="1028"/>
      <c r="H18" s="1028"/>
      <c r="I18" s="985"/>
      <c r="J18" s="981"/>
      <c r="K18" s="965"/>
      <c r="L18" s="1032">
        <f>mergeValue(A18)</f>
        <v>1</v>
      </c>
      <c r="M18" s="643" t="s">
        <v>20</v>
      </c>
      <c r="N18" s="648"/>
      <c r="O18" s="1173"/>
      <c r="P18" s="1173"/>
      <c r="Q18" s="1173"/>
      <c r="R18" s="1173"/>
      <c r="S18" s="1173"/>
      <c r="T18" s="1173"/>
      <c r="U18" s="1173"/>
      <c r="V18" s="1173"/>
      <c r="W18" s="632" t="s">
        <v>477</v>
      </c>
      <c r="Y18" s="831"/>
      <c r="Z18" s="831" t="str">
        <f t="shared" si="0" ref="Z18:Z31">IF(M18="","",M18)</f>
        <v>Наименование тарифа</v>
      </c>
      <c r="AA18" s="831"/>
      <c r="AB18" s="831"/>
      <c r="AC18" s="831"/>
      <c r="AI18" s="1010"/>
      <c r="AJ18" s="1010"/>
    </row>
    <row r="19" spans="1:36" ht="22.5">
      <c r="A19" s="1172"/>
      <c r="B19" s="1172">
        <v>1</v>
      </c>
      <c r="C19" s="1017"/>
      <c r="D19" s="1017"/>
      <c r="E19" s="1028"/>
      <c r="F19" s="1028"/>
      <c r="G19" s="1028"/>
      <c r="H19" s="1028"/>
      <c r="I19" s="1023"/>
      <c r="J19" s="956"/>
      <c r="K19" s="959"/>
      <c r="L19" s="1032" t="str">
        <f>mergeValue(A19)&amp;"."&amp;mergeValue(B19)</f>
        <v>1.1</v>
      </c>
      <c r="M19" s="694" t="s">
        <v>16</v>
      </c>
      <c r="N19" s="648"/>
      <c r="O19" s="1173"/>
      <c r="P19" s="1173"/>
      <c r="Q19" s="1173"/>
      <c r="R19" s="1173"/>
      <c r="S19" s="1173"/>
      <c r="T19" s="1173"/>
      <c r="U19" s="1173"/>
      <c r="V19" s="1173"/>
      <c r="W19" s="632" t="s">
        <v>478</v>
      </c>
      <c r="Y19" s="831"/>
      <c r="Z19" s="831" t="str">
        <f t="shared" si="0"/>
        <v>Территория действия тарифа</v>
      </c>
      <c r="AA19" s="831"/>
      <c r="AB19" s="831"/>
      <c r="AC19" s="831"/>
      <c r="AI19" s="1010"/>
      <c r="AJ19" s="1010"/>
    </row>
    <row r="20" spans="1:36" ht="22.5">
      <c r="A20" s="1172"/>
      <c r="B20" s="1172"/>
      <c r="C20" s="1172">
        <v>1</v>
      </c>
      <c r="D20" s="1017"/>
      <c r="E20" s="1028"/>
      <c r="F20" s="1028"/>
      <c r="G20" s="1028"/>
      <c r="H20" s="1028"/>
      <c r="I20" s="964"/>
      <c r="J20" s="956"/>
      <c r="K20" s="959"/>
      <c r="L20" s="1032" t="str">
        <f>mergeValue(A20)&amp;"."&amp;mergeValue(B20)&amp;"."&amp;mergeValue(C20)</f>
        <v>1.1.1</v>
      </c>
      <c r="M20" s="695" t="s">
        <v>7</v>
      </c>
      <c r="N20" s="648"/>
      <c r="O20" s="1173"/>
      <c r="P20" s="1173"/>
      <c r="Q20" s="1173"/>
      <c r="R20" s="1173"/>
      <c r="S20" s="1173"/>
      <c r="T20" s="1173"/>
      <c r="U20" s="1173"/>
      <c r="V20" s="1173"/>
      <c r="W20" s="632" t="s">
        <v>634</v>
      </c>
      <c r="Y20" s="831"/>
      <c r="Z20" s="831" t="str">
        <f t="shared" si="0"/>
        <v xml:space="preserve">Наименование системы теплоснабжения </v>
      </c>
      <c r="AA20" s="831"/>
      <c r="AB20" s="831"/>
      <c r="AC20" s="831"/>
      <c r="AI20" s="1010"/>
      <c r="AJ20" s="1010"/>
    </row>
    <row r="21" spans="1:36" ht="22.5">
      <c r="A21" s="1172"/>
      <c r="B21" s="1172"/>
      <c r="C21" s="1172"/>
      <c r="D21" s="1172">
        <v>1</v>
      </c>
      <c r="E21" s="1028"/>
      <c r="F21" s="1028"/>
      <c r="G21" s="1028"/>
      <c r="H21" s="1028"/>
      <c r="I21" s="964"/>
      <c r="J21" s="956"/>
      <c r="K21" s="959"/>
      <c r="L21" s="1032" t="str">
        <f>mergeValue(A21)&amp;"."&amp;mergeValue(B21)&amp;"."&amp;mergeValue(C21)&amp;"."&amp;mergeValue(D21)</f>
        <v>1.1.1.1</v>
      </c>
      <c r="M21" s="696" t="s">
        <v>22</v>
      </c>
      <c r="N21" s="648"/>
      <c r="O21" s="1173"/>
      <c r="P21" s="1173"/>
      <c r="Q21" s="1173"/>
      <c r="R21" s="1173"/>
      <c r="S21" s="1173"/>
      <c r="T21" s="1173"/>
      <c r="U21" s="1173"/>
      <c r="V21" s="1173"/>
      <c r="W21" s="632" t="s">
        <v>635</v>
      </c>
      <c r="Y21" s="831"/>
      <c r="Z21" s="831" t="str">
        <f t="shared" si="0"/>
        <v xml:space="preserve">Источник тепловой энергии  </v>
      </c>
      <c r="AA21" s="831"/>
      <c r="AB21" s="831"/>
      <c r="AC21" s="831"/>
      <c r="AI21" s="1010"/>
      <c r="AJ21" s="1010"/>
    </row>
    <row r="22" spans="1:36" ht="101.25">
      <c r="A22" s="1172"/>
      <c r="B22" s="1172"/>
      <c r="C22" s="1172"/>
      <c r="D22" s="1172"/>
      <c r="E22" s="1172">
        <v>1</v>
      </c>
      <c r="F22" s="1028"/>
      <c r="G22" s="1028"/>
      <c r="H22" s="1017">
        <v>1</v>
      </c>
      <c r="I22" s="1172">
        <v>1</v>
      </c>
      <c r="J22" s="1028"/>
      <c r="K22" s="967"/>
      <c r="L22" s="1032" t="str">
        <f>mergeValue(A22)&amp;"."&amp;mergeValue(B22)&amp;"."&amp;mergeValue(C22)&amp;"."&amp;mergeValue(D22)&amp;"."&amp;mergeValue(E22)</f>
        <v>1.1.1.1.1</v>
      </c>
      <c r="M22" s="556" t="s">
        <v>9</v>
      </c>
      <c r="N22" s="648"/>
      <c r="O22" s="1174"/>
      <c r="P22" s="1174"/>
      <c r="Q22" s="1174"/>
      <c r="R22" s="1174"/>
      <c r="S22" s="1174"/>
      <c r="T22" s="1174"/>
      <c r="U22" s="1174"/>
      <c r="V22" s="1174"/>
      <c r="W22" s="632" t="s">
        <v>639</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172"/>
      <c r="B23" s="1172"/>
      <c r="C23" s="1172"/>
      <c r="D23" s="1172"/>
      <c r="E23" s="1172"/>
      <c r="F23" s="1172">
        <v>1</v>
      </c>
      <c r="G23" s="1017"/>
      <c r="H23" s="1017"/>
      <c r="I23" s="1172"/>
      <c r="J23" s="1172">
        <v>1</v>
      </c>
      <c r="K23" s="968"/>
      <c r="L23" s="1032" t="str">
        <f>mergeValue(A23)&amp;"."&amp;mergeValue(B23)&amp;"."&amp;mergeValue(C23)&amp;"."&amp;mergeValue(D23)&amp;"."&amp;mergeValue(E23)&amp;"."&amp;mergeValue(F23)</f>
        <v>1.1.1.1.1.1</v>
      </c>
      <c r="M23" s="557" t="s">
        <v>10</v>
      </c>
      <c r="N23" s="648"/>
      <c r="O23" s="1175"/>
      <c r="P23" s="1176"/>
      <c r="Q23" s="1176"/>
      <c r="R23" s="1176"/>
      <c r="S23" s="1176"/>
      <c r="T23" s="1176"/>
      <c r="U23" s="1176"/>
      <c r="V23" s="1177"/>
      <c r="W23" s="632" t="s">
        <v>637</v>
      </c>
      <c r="Y23" s="831"/>
      <c r="Z23" s="831" t="str">
        <f t="shared" si="0"/>
        <v>Группа потребителей</v>
      </c>
      <c r="AA23" s="831"/>
      <c r="AB23" s="831"/>
      <c r="AC23" s="831"/>
      <c r="AI23" s="1010"/>
      <c r="AJ23" s="1010"/>
    </row>
    <row r="24" spans="1:36" ht="189" customHeight="1">
      <c r="A24" s="1172"/>
      <c r="B24" s="1172"/>
      <c r="C24" s="1172"/>
      <c r="D24" s="1172"/>
      <c r="E24" s="1172"/>
      <c r="F24" s="1172"/>
      <c r="G24" s="1017">
        <v>1</v>
      </c>
      <c r="H24" s="1017"/>
      <c r="I24" s="1172"/>
      <c r="J24" s="1172"/>
      <c r="K24" s="968">
        <v>1</v>
      </c>
      <c r="L24" s="1032" t="str">
        <f>mergeValue(A24)&amp;"."&amp;mergeValue(B24)&amp;"."&amp;mergeValue(C24)&amp;"."&amp;mergeValue(D24)&amp;"."&amp;mergeValue(E24)&amp;"."&amp;mergeValue(F24)&amp;"."&amp;mergeValue(G24)</f>
        <v>1.1.1.1.1.1.1</v>
      </c>
      <c r="M24" s="1071"/>
      <c r="N24" s="648"/>
      <c r="O24" s="765"/>
      <c r="P24" s="765"/>
      <c r="Q24" s="1096"/>
      <c r="R24" s="1178"/>
      <c r="S24" s="1179" t="s">
        <v>84</v>
      </c>
      <c r="T24" s="1178"/>
      <c r="U24" s="1179" t="s">
        <v>85</v>
      </c>
      <c r="V24" s="765"/>
      <c r="W24" s="1189" t="s">
        <v>656</v>
      </c>
      <c r="X24" s="1010" t="str">
        <f>strCheckDate(O25:V25)</f>
        <v/>
      </c>
      <c r="Y24" s="831"/>
      <c r="Z24" s="831" t="str">
        <f t="shared" si="0"/>
        <v/>
      </c>
      <c r="AA24" s="831"/>
      <c r="AB24" s="831"/>
      <c r="AC24" s="831"/>
      <c r="AI24" s="1010"/>
      <c r="AJ24" s="1010"/>
    </row>
    <row r="25" spans="1:36" ht="11.25" hidden="1">
      <c r="A25" s="1172"/>
      <c r="B25" s="1172"/>
      <c r="C25" s="1172"/>
      <c r="D25" s="1172"/>
      <c r="E25" s="1172"/>
      <c r="F25" s="1172"/>
      <c r="G25" s="1017"/>
      <c r="H25" s="1017"/>
      <c r="I25" s="1172"/>
      <c r="J25" s="1172"/>
      <c r="K25" s="968"/>
      <c r="L25" s="802"/>
      <c r="M25" s="648"/>
      <c r="N25" s="648"/>
      <c r="O25" s="765"/>
      <c r="P25" s="765"/>
      <c r="Q25" s="771" t="str">
        <f>R24&amp;"-"&amp;T24</f>
        <v>-</v>
      </c>
      <c r="R25" s="1178"/>
      <c r="S25" s="1179"/>
      <c r="T25" s="1178"/>
      <c r="U25" s="1179"/>
      <c r="V25" s="765"/>
      <c r="W25" s="1190"/>
      <c r="Y25" s="831"/>
      <c r="Z25" s="831" t="str">
        <f t="shared" si="0"/>
        <v/>
      </c>
      <c r="AA25" s="831"/>
      <c r="AB25" s="831"/>
      <c r="AC25" s="831"/>
      <c r="AI25" s="1010"/>
      <c r="AJ25" s="1010"/>
    </row>
    <row r="26" spans="1:36" ht="15" customHeight="1">
      <c r="A26" s="1172"/>
      <c r="B26" s="1172"/>
      <c r="C26" s="1172"/>
      <c r="D26" s="1172"/>
      <c r="E26" s="1172"/>
      <c r="F26" s="1172"/>
      <c r="G26" s="1028"/>
      <c r="H26" s="1017"/>
      <c r="I26" s="1172"/>
      <c r="J26" s="1172"/>
      <c r="K26" s="967"/>
      <c r="L26" s="690"/>
      <c r="M26" s="559" t="s">
        <v>25</v>
      </c>
      <c r="N26" s="1008"/>
      <c r="O26" s="1008"/>
      <c r="P26" s="1008"/>
      <c r="Q26" s="1008"/>
      <c r="R26" s="1008"/>
      <c r="S26" s="1008"/>
      <c r="T26" s="1008"/>
      <c r="U26" s="1008"/>
      <c r="V26" s="764"/>
      <c r="W26" s="1191"/>
      <c r="Y26" s="831"/>
      <c r="Z26" s="831" t="str">
        <f t="shared" si="0"/>
        <v>Добавить вид теплоносителя (параметры теплоносителя)</v>
      </c>
      <c r="AA26" s="831"/>
      <c r="AB26" s="831"/>
      <c r="AC26" s="831"/>
      <c r="AI26" s="1010"/>
      <c r="AJ26" s="1010"/>
    </row>
    <row r="27" spans="1:36" ht="15" customHeight="1">
      <c r="A27" s="1172"/>
      <c r="B27" s="1172"/>
      <c r="C27" s="1172"/>
      <c r="D27" s="1172"/>
      <c r="E27" s="1172"/>
      <c r="F27" s="1028"/>
      <c r="G27" s="1028"/>
      <c r="H27" s="1017"/>
      <c r="I27" s="1172"/>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172"/>
      <c r="B28" s="1172"/>
      <c r="C28" s="1172"/>
      <c r="D28" s="1172"/>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172"/>
      <c r="B29" s="1172"/>
      <c r="C29" s="1172"/>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172"/>
      <c r="B30" s="1172"/>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172"/>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2:34"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2:23" ht="90" customHeight="1">
      <c r="L34" s="1">
        <v>1</v>
      </c>
      <c r="M34" s="1165" t="s">
        <v>633</v>
      </c>
      <c r="N34" s="1165"/>
      <c r="O34" s="1165"/>
      <c r="P34" s="1165"/>
      <c r="Q34" s="1165"/>
      <c r="R34" s="1165"/>
      <c r="S34" s="1165"/>
      <c r="T34" s="1165"/>
      <c r="U34" s="1165"/>
      <c r="V34" s="1165"/>
      <c r="W34" s="1165"/>
    </row>
  </sheetData>
  <sheetProtection password="FA9C" sheet="1" objects="1" scenarios="1" formatColumns="0" formatRows="0"/>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4">
    <dataValidation allowBlank="1" sqref="L26:V26 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dataValidation allowBlank="1" sqref="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dataValidation allowBlank="1" showInputMessage="1" showErrorMessage="1" prompt="Для выбора выполните двойной щелчок левой клавиши мыши по соответствующей ячейке." sqref="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WMF24"/>
    <dataValidation type="list" allowBlank="1" showInputMessage="1" showErrorMessage="1" errorTitle="Ошибка" error="Выберите значение из списка" sqref="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WVU24 WLY2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JS18:JS25 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c07ad9f-74d2-49b9-9ca9-7096d49675ae}">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50</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70"/>
      <c r="B13" s="1170"/>
      <c r="C13" s="1170"/>
      <c r="D13" s="625">
        <v>1</v>
      </c>
      <c r="F13" s="618" t="str">
        <f>"4."&amp;mergeValue(A13)&amp;"."&amp;mergeValue(B13)&amp;"."&amp;mergeValue(C13)&amp;"."&amp;mergeValue(D13)</f>
        <v>4.1.1.1.1</v>
      </c>
      <c r="G13" s="635" t="s">
        <v>499</v>
      </c>
      <c r="H13" s="606"/>
      <c r="I13" s="1171" t="s">
        <v>592</v>
      </c>
      <c r="J13" s="617"/>
      <c r="K13" s="592"/>
      <c r="L13" s="592"/>
      <c r="M13" s="592"/>
      <c r="N13" s="592"/>
      <c r="O13" s="592"/>
      <c r="P13" s="592"/>
      <c r="Q13" s="592"/>
      <c r="R13" s="592"/>
      <c r="S13" s="592"/>
      <c r="T13" s="592"/>
    </row>
    <row r="14" spans="1:20" s="572" customFormat="1" ht="18.75">
      <c r="A14" s="1170"/>
      <c r="B14" s="1170"/>
      <c r="C14" s="1170"/>
      <c r="D14" s="625"/>
      <c r="F14" s="621"/>
      <c r="G14" s="552" t="s">
        <v>4</v>
      </c>
      <c r="H14" s="626"/>
      <c r="I14" s="1171"/>
      <c r="J14" s="617"/>
      <c r="K14" s="592"/>
      <c r="L14" s="592"/>
      <c r="M14" s="592"/>
      <c r="N14" s="592"/>
      <c r="O14" s="592"/>
      <c r="P14" s="592"/>
      <c r="Q14" s="592"/>
      <c r="R14" s="592"/>
      <c r="S14" s="592"/>
      <c r="T14" s="592"/>
    </row>
    <row r="15" spans="1:20" s="572" customFormat="1" ht="18.75">
      <c r="A15" s="1170"/>
      <c r="B15" s="1170"/>
      <c r="C15" s="625"/>
      <c r="D15" s="625"/>
      <c r="F15" s="636"/>
      <c r="G15" s="579" t="s">
        <v>403</v>
      </c>
      <c r="H15" s="637"/>
      <c r="I15" s="638"/>
      <c r="J15" s="617"/>
      <c r="K15" s="592"/>
      <c r="L15" s="592"/>
      <c r="M15" s="592"/>
      <c r="N15" s="592"/>
      <c r="O15" s="592"/>
      <c r="P15" s="592"/>
      <c r="Q15" s="592"/>
      <c r="R15" s="592"/>
      <c r="S15" s="592"/>
      <c r="T15" s="592"/>
    </row>
    <row r="16" spans="1:20" s="572" customFormat="1" ht="18.75">
      <c r="A16" s="117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65" t="s">
        <v>594</v>
      </c>
      <c r="H19" s="116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95bf590-5a3a-4634-9913-6c60e9383f9b}">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9.7142857142857" style="525" hidden="1" customWidth="1"/>
    <col min="16" max="17" width="23.7142857142857"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25" width="10.5714285714286" style="587"/>
    <col min="26" max="26" width="11.1428571428571" style="587" customWidth="1"/>
    <col min="27" max="34" width="10.5714285714286" style="587"/>
    <col min="35" max="256" width="10.5714285714286" style="525"/>
    <col min="257" max="264" width="0" style="525" hidden="1" customWidth="1"/>
    <col min="265" max="265" width="3.71428571428571" style="525" customWidth="1"/>
    <col min="266" max="266" width="3.85714285714286" style="525" customWidth="1"/>
    <col min="267" max="267" width="3.71428571428571" style="525" customWidth="1"/>
    <col min="268" max="268" width="12.7142857142857" style="525" customWidth="1"/>
    <col min="269" max="269" width="52.7142857142857" style="525" customWidth="1"/>
    <col min="270" max="273" width="0" style="525" hidden="1" customWidth="1"/>
    <col min="274" max="274" width="12.2857142857143" style="525" customWidth="1"/>
    <col min="275" max="275" width="6.42857142857143" style="525" customWidth="1"/>
    <col min="276" max="276" width="12.2857142857143" style="525" customWidth="1"/>
    <col min="277" max="277" width="0" style="525" hidden="1" customWidth="1"/>
    <col min="278" max="278" width="3.71428571428571" style="525" customWidth="1"/>
    <col min="279" max="279" width="11.1428571428571" style="525" customWidth="1"/>
    <col min="280" max="281" width="10.5714285714286" style="525"/>
    <col min="282" max="282" width="11.1428571428571" style="525" customWidth="1"/>
    <col min="283" max="512" width="10.5714285714286" style="525"/>
    <col min="513" max="520" width="0" style="525" hidden="1" customWidth="1"/>
    <col min="521" max="521" width="3.71428571428571" style="525" customWidth="1"/>
    <col min="522" max="522" width="3.85714285714286" style="525" customWidth="1"/>
    <col min="523" max="523" width="3.71428571428571" style="525" customWidth="1"/>
    <col min="524" max="524" width="12.7142857142857" style="525" customWidth="1"/>
    <col min="525" max="525" width="52.7142857142857" style="525" customWidth="1"/>
    <col min="526" max="529" width="0" style="525" hidden="1" customWidth="1"/>
    <col min="530" max="530" width="12.2857142857143" style="525" customWidth="1"/>
    <col min="531" max="531" width="6.42857142857143" style="525" customWidth="1"/>
    <col min="532" max="532" width="12.2857142857143" style="525" customWidth="1"/>
    <col min="533" max="533" width="0" style="525" hidden="1" customWidth="1"/>
    <col min="534" max="534" width="3.71428571428571" style="525" customWidth="1"/>
    <col min="535" max="535" width="11.1428571428571" style="525" customWidth="1"/>
    <col min="536" max="537" width="10.5714285714286" style="525"/>
    <col min="538" max="538" width="11.1428571428571" style="525" customWidth="1"/>
    <col min="539" max="768" width="10.5714285714286" style="525"/>
    <col min="769" max="776" width="0" style="525" hidden="1" customWidth="1"/>
    <col min="777" max="777" width="3.71428571428571" style="525" customWidth="1"/>
    <col min="778" max="778" width="3.85714285714286" style="525" customWidth="1"/>
    <col min="779" max="779" width="3.71428571428571" style="525" customWidth="1"/>
    <col min="780" max="780" width="12.7142857142857" style="525" customWidth="1"/>
    <col min="781" max="781" width="52.7142857142857" style="525" customWidth="1"/>
    <col min="782" max="785" width="0" style="525" hidden="1" customWidth="1"/>
    <col min="786" max="786" width="12.2857142857143" style="525" customWidth="1"/>
    <col min="787" max="787" width="6.42857142857143" style="525" customWidth="1"/>
    <col min="788" max="788" width="12.2857142857143" style="525" customWidth="1"/>
    <col min="789" max="789" width="0" style="525" hidden="1" customWidth="1"/>
    <col min="790" max="790" width="3.71428571428571" style="525" customWidth="1"/>
    <col min="791" max="791" width="11.1428571428571" style="525" customWidth="1"/>
    <col min="792" max="793" width="10.5714285714286" style="525"/>
    <col min="794" max="794" width="11.1428571428571" style="525" customWidth="1"/>
    <col min="795" max="1024" width="10.5714285714286" style="525"/>
    <col min="1025" max="1032" width="0" style="525" hidden="1" customWidth="1"/>
    <col min="1033" max="1033" width="3.71428571428571" style="525" customWidth="1"/>
    <col min="1034" max="1034" width="3.85714285714286" style="525" customWidth="1"/>
    <col min="1035" max="1035" width="3.71428571428571" style="525" customWidth="1"/>
    <col min="1036" max="1036" width="12.7142857142857" style="525" customWidth="1"/>
    <col min="1037" max="1037" width="52.7142857142857" style="525" customWidth="1"/>
    <col min="1038" max="1041" width="0" style="525" hidden="1" customWidth="1"/>
    <col min="1042" max="1042" width="12.2857142857143" style="525" customWidth="1"/>
    <col min="1043" max="1043" width="6.42857142857143" style="525" customWidth="1"/>
    <col min="1044" max="1044" width="12.2857142857143" style="525" customWidth="1"/>
    <col min="1045" max="1045" width="0" style="525" hidden="1" customWidth="1"/>
    <col min="1046" max="1046" width="3.71428571428571" style="525" customWidth="1"/>
    <col min="1047" max="1047" width="11.1428571428571" style="525" customWidth="1"/>
    <col min="1048" max="1049" width="10.5714285714286" style="525"/>
    <col min="1050" max="1050" width="11.1428571428571" style="525" customWidth="1"/>
    <col min="1051" max="1280" width="10.5714285714286" style="525"/>
    <col min="1281" max="1288" width="0" style="525" hidden="1" customWidth="1"/>
    <col min="1289" max="1289" width="3.71428571428571" style="525" customWidth="1"/>
    <col min="1290" max="1290" width="3.85714285714286" style="525" customWidth="1"/>
    <col min="1291" max="1291" width="3.71428571428571" style="525" customWidth="1"/>
    <col min="1292" max="1292" width="12.7142857142857" style="525" customWidth="1"/>
    <col min="1293" max="1293" width="52.7142857142857" style="525" customWidth="1"/>
    <col min="1294" max="1297" width="0" style="525" hidden="1" customWidth="1"/>
    <col min="1298" max="1298" width="12.2857142857143" style="525" customWidth="1"/>
    <col min="1299" max="1299" width="6.42857142857143" style="525" customWidth="1"/>
    <col min="1300" max="1300" width="12.2857142857143" style="525" customWidth="1"/>
    <col min="1301" max="1301" width="0" style="525" hidden="1" customWidth="1"/>
    <col min="1302" max="1302" width="3.71428571428571" style="525" customWidth="1"/>
    <col min="1303" max="1303" width="11.1428571428571" style="525" customWidth="1"/>
    <col min="1304" max="1305" width="10.5714285714286" style="525"/>
    <col min="1306" max="1306" width="11.1428571428571" style="525" customWidth="1"/>
    <col min="1307" max="1536" width="10.5714285714286" style="525"/>
    <col min="1537" max="1544" width="0" style="525" hidden="1" customWidth="1"/>
    <col min="1545" max="1545" width="3.71428571428571" style="525" customWidth="1"/>
    <col min="1546" max="1546" width="3.85714285714286" style="525" customWidth="1"/>
    <col min="1547" max="1547" width="3.71428571428571" style="525" customWidth="1"/>
    <col min="1548" max="1548" width="12.7142857142857" style="525" customWidth="1"/>
    <col min="1549" max="1549" width="52.7142857142857" style="525" customWidth="1"/>
    <col min="1550" max="1553" width="0" style="525" hidden="1" customWidth="1"/>
    <col min="1554" max="1554" width="12.2857142857143" style="525" customWidth="1"/>
    <col min="1555" max="1555" width="6.42857142857143" style="525" customWidth="1"/>
    <col min="1556" max="1556" width="12.2857142857143" style="525" customWidth="1"/>
    <col min="1557" max="1557" width="0" style="525" hidden="1" customWidth="1"/>
    <col min="1558" max="1558" width="3.71428571428571" style="525" customWidth="1"/>
    <col min="1559" max="1559" width="11.1428571428571" style="525" customWidth="1"/>
    <col min="1560" max="1561" width="10.5714285714286" style="525"/>
    <col min="1562" max="1562" width="11.1428571428571" style="525" customWidth="1"/>
    <col min="1563" max="1792" width="10.5714285714286" style="525"/>
    <col min="1793" max="1800" width="0" style="525" hidden="1" customWidth="1"/>
    <col min="1801" max="1801" width="3.71428571428571" style="525" customWidth="1"/>
    <col min="1802" max="1802" width="3.85714285714286" style="525" customWidth="1"/>
    <col min="1803" max="1803" width="3.71428571428571" style="525" customWidth="1"/>
    <col min="1804" max="1804" width="12.7142857142857" style="525" customWidth="1"/>
    <col min="1805" max="1805" width="52.7142857142857" style="525" customWidth="1"/>
    <col min="1806" max="1809" width="0" style="525" hidden="1" customWidth="1"/>
    <col min="1810" max="1810" width="12.2857142857143" style="525" customWidth="1"/>
    <col min="1811" max="1811" width="6.42857142857143" style="525" customWidth="1"/>
    <col min="1812" max="1812" width="12.2857142857143" style="525" customWidth="1"/>
    <col min="1813" max="1813" width="0" style="525" hidden="1" customWidth="1"/>
    <col min="1814" max="1814" width="3.71428571428571" style="525" customWidth="1"/>
    <col min="1815" max="1815" width="11.1428571428571" style="525" customWidth="1"/>
    <col min="1816" max="1817" width="10.5714285714286" style="525"/>
    <col min="1818" max="1818" width="11.1428571428571" style="525" customWidth="1"/>
    <col min="1819" max="2048" width="10.5714285714286" style="525"/>
    <col min="2049" max="2056" width="0" style="525" hidden="1" customWidth="1"/>
    <col min="2057" max="2057" width="3.71428571428571" style="525" customWidth="1"/>
    <col min="2058" max="2058" width="3.85714285714286" style="525" customWidth="1"/>
    <col min="2059" max="2059" width="3.71428571428571" style="525" customWidth="1"/>
    <col min="2060" max="2060" width="12.7142857142857" style="525" customWidth="1"/>
    <col min="2061" max="2061" width="52.7142857142857" style="525" customWidth="1"/>
    <col min="2062" max="2065" width="0" style="525" hidden="1" customWidth="1"/>
    <col min="2066" max="2066" width="12.2857142857143" style="525" customWidth="1"/>
    <col min="2067" max="2067" width="6.42857142857143" style="525" customWidth="1"/>
    <col min="2068" max="2068" width="12.2857142857143" style="525" customWidth="1"/>
    <col min="2069" max="2069" width="0" style="525" hidden="1" customWidth="1"/>
    <col min="2070" max="2070" width="3.71428571428571" style="525" customWidth="1"/>
    <col min="2071" max="2071" width="11.1428571428571" style="525" customWidth="1"/>
    <col min="2072" max="2073" width="10.5714285714286" style="525"/>
    <col min="2074" max="2074" width="11.1428571428571" style="525" customWidth="1"/>
    <col min="2075" max="2304" width="10.5714285714286" style="525"/>
    <col min="2305" max="2312" width="0" style="525" hidden="1" customWidth="1"/>
    <col min="2313" max="2313" width="3.71428571428571" style="525" customWidth="1"/>
    <col min="2314" max="2314" width="3.85714285714286" style="525" customWidth="1"/>
    <col min="2315" max="2315" width="3.71428571428571" style="525" customWidth="1"/>
    <col min="2316" max="2316" width="12.7142857142857" style="525" customWidth="1"/>
    <col min="2317" max="2317" width="52.7142857142857" style="525" customWidth="1"/>
    <col min="2318" max="2321" width="0" style="525" hidden="1" customWidth="1"/>
    <col min="2322" max="2322" width="12.2857142857143" style="525" customWidth="1"/>
    <col min="2323" max="2323" width="6.42857142857143" style="525" customWidth="1"/>
    <col min="2324" max="2324" width="12.2857142857143" style="525" customWidth="1"/>
    <col min="2325" max="2325" width="0" style="525" hidden="1" customWidth="1"/>
    <col min="2326" max="2326" width="3.71428571428571" style="525" customWidth="1"/>
    <col min="2327" max="2327" width="11.1428571428571" style="525" customWidth="1"/>
    <col min="2328" max="2329" width="10.5714285714286" style="525"/>
    <col min="2330" max="2330" width="11.1428571428571" style="525" customWidth="1"/>
    <col min="2331" max="2560" width="10.5714285714286" style="525"/>
    <col min="2561" max="2568" width="0" style="525" hidden="1" customWidth="1"/>
    <col min="2569" max="2569" width="3.71428571428571" style="525" customWidth="1"/>
    <col min="2570" max="2570" width="3.85714285714286" style="525" customWidth="1"/>
    <col min="2571" max="2571" width="3.71428571428571" style="525" customWidth="1"/>
    <col min="2572" max="2572" width="12.7142857142857" style="525" customWidth="1"/>
    <col min="2573" max="2573" width="52.7142857142857" style="525" customWidth="1"/>
    <col min="2574" max="2577" width="0" style="525" hidden="1" customWidth="1"/>
    <col min="2578" max="2578" width="12.2857142857143" style="525" customWidth="1"/>
    <col min="2579" max="2579" width="6.42857142857143" style="525" customWidth="1"/>
    <col min="2580" max="2580" width="12.2857142857143" style="525" customWidth="1"/>
    <col min="2581" max="2581" width="0" style="525" hidden="1" customWidth="1"/>
    <col min="2582" max="2582" width="3.71428571428571" style="525" customWidth="1"/>
    <col min="2583" max="2583" width="11.1428571428571" style="525" customWidth="1"/>
    <col min="2584" max="2585" width="10.5714285714286" style="525"/>
    <col min="2586" max="2586" width="11.1428571428571" style="525" customWidth="1"/>
    <col min="2587" max="2816" width="10.5714285714286" style="525"/>
    <col min="2817" max="2824" width="0" style="525" hidden="1" customWidth="1"/>
    <col min="2825" max="2825" width="3.71428571428571" style="525" customWidth="1"/>
    <col min="2826" max="2826" width="3.85714285714286" style="525" customWidth="1"/>
    <col min="2827" max="2827" width="3.71428571428571" style="525" customWidth="1"/>
    <col min="2828" max="2828" width="12.7142857142857" style="525" customWidth="1"/>
    <col min="2829" max="2829" width="52.7142857142857" style="525" customWidth="1"/>
    <col min="2830" max="2833" width="0" style="525" hidden="1" customWidth="1"/>
    <col min="2834" max="2834" width="12.2857142857143" style="525" customWidth="1"/>
    <col min="2835" max="2835" width="6.42857142857143" style="525" customWidth="1"/>
    <col min="2836" max="2836" width="12.2857142857143" style="525" customWidth="1"/>
    <col min="2837" max="2837" width="0" style="525" hidden="1" customWidth="1"/>
    <col min="2838" max="2838" width="3.71428571428571" style="525" customWidth="1"/>
    <col min="2839" max="2839" width="11.1428571428571" style="525" customWidth="1"/>
    <col min="2840" max="2841" width="10.5714285714286" style="525"/>
    <col min="2842" max="2842" width="11.1428571428571" style="525" customWidth="1"/>
    <col min="2843" max="3072" width="10.5714285714286" style="525"/>
    <col min="3073" max="3080" width="0" style="525" hidden="1" customWidth="1"/>
    <col min="3081" max="3081" width="3.71428571428571" style="525" customWidth="1"/>
    <col min="3082" max="3082" width="3.85714285714286" style="525" customWidth="1"/>
    <col min="3083" max="3083" width="3.71428571428571" style="525" customWidth="1"/>
    <col min="3084" max="3084" width="12.7142857142857" style="525" customWidth="1"/>
    <col min="3085" max="3085" width="52.7142857142857" style="525" customWidth="1"/>
    <col min="3086" max="3089" width="0" style="525" hidden="1" customWidth="1"/>
    <col min="3090" max="3090" width="12.2857142857143" style="525" customWidth="1"/>
    <col min="3091" max="3091" width="6.42857142857143" style="525" customWidth="1"/>
    <col min="3092" max="3092" width="12.2857142857143" style="525" customWidth="1"/>
    <col min="3093" max="3093" width="0" style="525" hidden="1" customWidth="1"/>
    <col min="3094" max="3094" width="3.71428571428571" style="525" customWidth="1"/>
    <col min="3095" max="3095" width="11.1428571428571" style="525" customWidth="1"/>
    <col min="3096" max="3097" width="10.5714285714286" style="525"/>
    <col min="3098" max="3098" width="11.1428571428571" style="525" customWidth="1"/>
    <col min="3099" max="3328" width="10.5714285714286" style="525"/>
    <col min="3329" max="3336" width="0" style="525" hidden="1" customWidth="1"/>
    <col min="3337" max="3337" width="3.71428571428571" style="525" customWidth="1"/>
    <col min="3338" max="3338" width="3.85714285714286" style="525" customWidth="1"/>
    <col min="3339" max="3339" width="3.71428571428571" style="525" customWidth="1"/>
    <col min="3340" max="3340" width="12.7142857142857" style="525" customWidth="1"/>
    <col min="3341" max="3341" width="52.7142857142857" style="525" customWidth="1"/>
    <col min="3342" max="3345" width="0" style="525" hidden="1" customWidth="1"/>
    <col min="3346" max="3346" width="12.2857142857143" style="525" customWidth="1"/>
    <col min="3347" max="3347" width="6.42857142857143" style="525" customWidth="1"/>
    <col min="3348" max="3348" width="12.2857142857143" style="525" customWidth="1"/>
    <col min="3349" max="3349" width="0" style="525" hidden="1" customWidth="1"/>
    <col min="3350" max="3350" width="3.71428571428571" style="525" customWidth="1"/>
    <col min="3351" max="3351" width="11.1428571428571" style="525" customWidth="1"/>
    <col min="3352" max="3353" width="10.5714285714286" style="525"/>
    <col min="3354" max="3354" width="11.1428571428571" style="525" customWidth="1"/>
    <col min="3355" max="3584" width="10.5714285714286" style="525"/>
    <col min="3585" max="3592" width="0" style="525" hidden="1" customWidth="1"/>
    <col min="3593" max="3593" width="3.71428571428571" style="525" customWidth="1"/>
    <col min="3594" max="3594" width="3.85714285714286" style="525" customWidth="1"/>
    <col min="3595" max="3595" width="3.71428571428571" style="525" customWidth="1"/>
    <col min="3596" max="3596" width="12.7142857142857" style="525" customWidth="1"/>
    <col min="3597" max="3597" width="52.7142857142857" style="525" customWidth="1"/>
    <col min="3598" max="3601" width="0" style="525" hidden="1" customWidth="1"/>
    <col min="3602" max="3602" width="12.2857142857143" style="525" customWidth="1"/>
    <col min="3603" max="3603" width="6.42857142857143" style="525" customWidth="1"/>
    <col min="3604" max="3604" width="12.2857142857143" style="525" customWidth="1"/>
    <col min="3605" max="3605" width="0" style="525" hidden="1" customWidth="1"/>
    <col min="3606" max="3606" width="3.71428571428571" style="525" customWidth="1"/>
    <col min="3607" max="3607" width="11.1428571428571" style="525" customWidth="1"/>
    <col min="3608" max="3609" width="10.5714285714286" style="525"/>
    <col min="3610" max="3610" width="11.1428571428571" style="525" customWidth="1"/>
    <col min="3611" max="3840" width="10.5714285714286" style="525"/>
    <col min="3841" max="3848" width="0" style="525" hidden="1" customWidth="1"/>
    <col min="3849" max="3849" width="3.71428571428571" style="525" customWidth="1"/>
    <col min="3850" max="3850" width="3.85714285714286" style="525" customWidth="1"/>
    <col min="3851" max="3851" width="3.71428571428571" style="525" customWidth="1"/>
    <col min="3852" max="3852" width="12.7142857142857" style="525" customWidth="1"/>
    <col min="3853" max="3853" width="52.7142857142857" style="525" customWidth="1"/>
    <col min="3854" max="3857" width="0" style="525" hidden="1" customWidth="1"/>
    <col min="3858" max="3858" width="12.2857142857143" style="525" customWidth="1"/>
    <col min="3859" max="3859" width="6.42857142857143" style="525" customWidth="1"/>
    <col min="3860" max="3860" width="12.2857142857143" style="525" customWidth="1"/>
    <col min="3861" max="3861" width="0" style="525" hidden="1" customWidth="1"/>
    <col min="3862" max="3862" width="3.71428571428571" style="525" customWidth="1"/>
    <col min="3863" max="3863" width="11.1428571428571" style="525" customWidth="1"/>
    <col min="3864" max="3865" width="10.5714285714286" style="525"/>
    <col min="3866" max="3866" width="11.1428571428571" style="525" customWidth="1"/>
    <col min="3867" max="4096" width="10.5714285714286" style="525"/>
    <col min="4097" max="4104" width="0" style="525" hidden="1" customWidth="1"/>
    <col min="4105" max="4105" width="3.71428571428571" style="525" customWidth="1"/>
    <col min="4106" max="4106" width="3.85714285714286" style="525" customWidth="1"/>
    <col min="4107" max="4107" width="3.71428571428571" style="525" customWidth="1"/>
    <col min="4108" max="4108" width="12.7142857142857" style="525" customWidth="1"/>
    <col min="4109" max="4109" width="52.7142857142857" style="525" customWidth="1"/>
    <col min="4110" max="4113" width="0" style="525" hidden="1" customWidth="1"/>
    <col min="4114" max="4114" width="12.2857142857143" style="525" customWidth="1"/>
    <col min="4115" max="4115" width="6.42857142857143" style="525" customWidth="1"/>
    <col min="4116" max="4116" width="12.2857142857143" style="525" customWidth="1"/>
    <col min="4117" max="4117" width="0" style="525" hidden="1" customWidth="1"/>
    <col min="4118" max="4118" width="3.71428571428571" style="525" customWidth="1"/>
    <col min="4119" max="4119" width="11.1428571428571" style="525" customWidth="1"/>
    <col min="4120" max="4121" width="10.5714285714286" style="525"/>
    <col min="4122" max="4122" width="11.1428571428571" style="525" customWidth="1"/>
    <col min="4123" max="4352" width="10.5714285714286" style="525"/>
    <col min="4353" max="4360" width="0" style="525" hidden="1" customWidth="1"/>
    <col min="4361" max="4361" width="3.71428571428571" style="525" customWidth="1"/>
    <col min="4362" max="4362" width="3.85714285714286" style="525" customWidth="1"/>
    <col min="4363" max="4363" width="3.71428571428571" style="525" customWidth="1"/>
    <col min="4364" max="4364" width="12.7142857142857" style="525" customWidth="1"/>
    <col min="4365" max="4365" width="52.7142857142857" style="525" customWidth="1"/>
    <col min="4366" max="4369" width="0" style="525" hidden="1" customWidth="1"/>
    <col min="4370" max="4370" width="12.2857142857143" style="525" customWidth="1"/>
    <col min="4371" max="4371" width="6.42857142857143" style="525" customWidth="1"/>
    <col min="4372" max="4372" width="12.2857142857143" style="525" customWidth="1"/>
    <col min="4373" max="4373" width="0" style="525" hidden="1" customWidth="1"/>
    <col min="4374" max="4374" width="3.71428571428571" style="525" customWidth="1"/>
    <col min="4375" max="4375" width="11.1428571428571" style="525" customWidth="1"/>
    <col min="4376" max="4377" width="10.5714285714286" style="525"/>
    <col min="4378" max="4378" width="11.1428571428571" style="525" customWidth="1"/>
    <col min="4379" max="4608" width="10.5714285714286" style="525"/>
    <col min="4609" max="4616" width="0" style="525" hidden="1" customWidth="1"/>
    <col min="4617" max="4617" width="3.71428571428571" style="525" customWidth="1"/>
    <col min="4618" max="4618" width="3.85714285714286" style="525" customWidth="1"/>
    <col min="4619" max="4619" width="3.71428571428571" style="525" customWidth="1"/>
    <col min="4620" max="4620" width="12.7142857142857" style="525" customWidth="1"/>
    <col min="4621" max="4621" width="52.7142857142857" style="525" customWidth="1"/>
    <col min="4622" max="4625" width="0" style="525" hidden="1" customWidth="1"/>
    <col min="4626" max="4626" width="12.2857142857143" style="525" customWidth="1"/>
    <col min="4627" max="4627" width="6.42857142857143" style="525" customWidth="1"/>
    <col min="4628" max="4628" width="12.2857142857143" style="525" customWidth="1"/>
    <col min="4629" max="4629" width="0" style="525" hidden="1" customWidth="1"/>
    <col min="4630" max="4630" width="3.71428571428571" style="525" customWidth="1"/>
    <col min="4631" max="4631" width="11.1428571428571" style="525" customWidth="1"/>
    <col min="4632" max="4633" width="10.5714285714286" style="525"/>
    <col min="4634" max="4634" width="11.1428571428571" style="525" customWidth="1"/>
    <col min="4635" max="4864" width="10.5714285714286" style="525"/>
    <col min="4865" max="4872" width="0" style="525" hidden="1" customWidth="1"/>
    <col min="4873" max="4873" width="3.71428571428571" style="525" customWidth="1"/>
    <col min="4874" max="4874" width="3.85714285714286" style="525" customWidth="1"/>
    <col min="4875" max="4875" width="3.71428571428571" style="525" customWidth="1"/>
    <col min="4876" max="4876" width="12.7142857142857" style="525" customWidth="1"/>
    <col min="4877" max="4877" width="52.7142857142857" style="525" customWidth="1"/>
    <col min="4878" max="4881" width="0" style="525" hidden="1" customWidth="1"/>
    <col min="4882" max="4882" width="12.2857142857143" style="525" customWidth="1"/>
    <col min="4883" max="4883" width="6.42857142857143" style="525" customWidth="1"/>
    <col min="4884" max="4884" width="12.2857142857143" style="525" customWidth="1"/>
    <col min="4885" max="4885" width="0" style="525" hidden="1" customWidth="1"/>
    <col min="4886" max="4886" width="3.71428571428571" style="525" customWidth="1"/>
    <col min="4887" max="4887" width="11.1428571428571" style="525" customWidth="1"/>
    <col min="4888" max="4889" width="10.5714285714286" style="525"/>
    <col min="4890" max="4890" width="11.1428571428571" style="525" customWidth="1"/>
    <col min="4891" max="5120" width="10.5714285714286" style="525"/>
    <col min="5121" max="5128" width="0" style="525" hidden="1" customWidth="1"/>
    <col min="5129" max="5129" width="3.71428571428571" style="525" customWidth="1"/>
    <col min="5130" max="5130" width="3.85714285714286" style="525" customWidth="1"/>
    <col min="5131" max="5131" width="3.71428571428571" style="525" customWidth="1"/>
    <col min="5132" max="5132" width="12.7142857142857" style="525" customWidth="1"/>
    <col min="5133" max="5133" width="52.7142857142857" style="525" customWidth="1"/>
    <col min="5134" max="5137" width="0" style="525" hidden="1" customWidth="1"/>
    <col min="5138" max="5138" width="12.2857142857143" style="525" customWidth="1"/>
    <col min="5139" max="5139" width="6.42857142857143" style="525" customWidth="1"/>
    <col min="5140" max="5140" width="12.2857142857143" style="525" customWidth="1"/>
    <col min="5141" max="5141" width="0" style="525" hidden="1" customWidth="1"/>
    <col min="5142" max="5142" width="3.71428571428571" style="525" customWidth="1"/>
    <col min="5143" max="5143" width="11.1428571428571" style="525" customWidth="1"/>
    <col min="5144" max="5145" width="10.5714285714286" style="525"/>
    <col min="5146" max="5146" width="11.1428571428571" style="525" customWidth="1"/>
    <col min="5147" max="5376" width="10.5714285714286" style="525"/>
    <col min="5377" max="5384" width="0" style="525" hidden="1" customWidth="1"/>
    <col min="5385" max="5385" width="3.71428571428571" style="525" customWidth="1"/>
    <col min="5386" max="5386" width="3.85714285714286" style="525" customWidth="1"/>
    <col min="5387" max="5387" width="3.71428571428571" style="525" customWidth="1"/>
    <col min="5388" max="5388" width="12.7142857142857" style="525" customWidth="1"/>
    <col min="5389" max="5389" width="52.7142857142857" style="525" customWidth="1"/>
    <col min="5390" max="5393" width="0" style="525" hidden="1" customWidth="1"/>
    <col min="5394" max="5394" width="12.2857142857143" style="525" customWidth="1"/>
    <col min="5395" max="5395" width="6.42857142857143" style="525" customWidth="1"/>
    <col min="5396" max="5396" width="12.2857142857143" style="525" customWidth="1"/>
    <col min="5397" max="5397" width="0" style="525" hidden="1" customWidth="1"/>
    <col min="5398" max="5398" width="3.71428571428571" style="525" customWidth="1"/>
    <col min="5399" max="5399" width="11.1428571428571" style="525" customWidth="1"/>
    <col min="5400" max="5401" width="10.5714285714286" style="525"/>
    <col min="5402" max="5402" width="11.1428571428571" style="525" customWidth="1"/>
    <col min="5403" max="5632" width="10.5714285714286" style="525"/>
    <col min="5633" max="5640" width="0" style="525" hidden="1" customWidth="1"/>
    <col min="5641" max="5641" width="3.71428571428571" style="525" customWidth="1"/>
    <col min="5642" max="5642" width="3.85714285714286" style="525" customWidth="1"/>
    <col min="5643" max="5643" width="3.71428571428571" style="525" customWidth="1"/>
    <col min="5644" max="5644" width="12.7142857142857" style="525" customWidth="1"/>
    <col min="5645" max="5645" width="52.7142857142857" style="525" customWidth="1"/>
    <col min="5646" max="5649" width="0" style="525" hidden="1" customWidth="1"/>
    <col min="5650" max="5650" width="12.2857142857143" style="525" customWidth="1"/>
    <col min="5651" max="5651" width="6.42857142857143" style="525" customWidth="1"/>
    <col min="5652" max="5652" width="12.2857142857143" style="525" customWidth="1"/>
    <col min="5653" max="5653" width="0" style="525" hidden="1" customWidth="1"/>
    <col min="5654" max="5654" width="3.71428571428571" style="525" customWidth="1"/>
    <col min="5655" max="5655" width="11.1428571428571" style="525" customWidth="1"/>
    <col min="5656" max="5657" width="10.5714285714286" style="525"/>
    <col min="5658" max="5658" width="11.1428571428571" style="525" customWidth="1"/>
    <col min="5659" max="5888" width="10.5714285714286" style="525"/>
    <col min="5889" max="5896" width="0" style="525" hidden="1" customWidth="1"/>
    <col min="5897" max="5897" width="3.71428571428571" style="525" customWidth="1"/>
    <col min="5898" max="5898" width="3.85714285714286" style="525" customWidth="1"/>
    <col min="5899" max="5899" width="3.71428571428571" style="525" customWidth="1"/>
    <col min="5900" max="5900" width="12.7142857142857" style="525" customWidth="1"/>
    <col min="5901" max="5901" width="52.7142857142857" style="525" customWidth="1"/>
    <col min="5902" max="5905" width="0" style="525" hidden="1" customWidth="1"/>
    <col min="5906" max="5906" width="12.2857142857143" style="525" customWidth="1"/>
    <col min="5907" max="5907" width="6.42857142857143" style="525" customWidth="1"/>
    <col min="5908" max="5908" width="12.2857142857143" style="525" customWidth="1"/>
    <col min="5909" max="5909" width="0" style="525" hidden="1" customWidth="1"/>
    <col min="5910" max="5910" width="3.71428571428571" style="525" customWidth="1"/>
    <col min="5911" max="5911" width="11.1428571428571" style="525" customWidth="1"/>
    <col min="5912" max="5913" width="10.5714285714286" style="525"/>
    <col min="5914" max="5914" width="11.1428571428571" style="525" customWidth="1"/>
    <col min="5915" max="6144" width="10.5714285714286" style="525"/>
    <col min="6145" max="6152" width="0" style="525" hidden="1" customWidth="1"/>
    <col min="6153" max="6153" width="3.71428571428571" style="525" customWidth="1"/>
    <col min="6154" max="6154" width="3.85714285714286" style="525" customWidth="1"/>
    <col min="6155" max="6155" width="3.71428571428571" style="525" customWidth="1"/>
    <col min="6156" max="6156" width="12.7142857142857" style="525" customWidth="1"/>
    <col min="6157" max="6157" width="52.7142857142857" style="525" customWidth="1"/>
    <col min="6158" max="6161" width="0" style="525" hidden="1" customWidth="1"/>
    <col min="6162" max="6162" width="12.2857142857143" style="525" customWidth="1"/>
    <col min="6163" max="6163" width="6.42857142857143" style="525" customWidth="1"/>
    <col min="6164" max="6164" width="12.2857142857143" style="525" customWidth="1"/>
    <col min="6165" max="6165" width="0" style="525" hidden="1" customWidth="1"/>
    <col min="6166" max="6166" width="3.71428571428571" style="525" customWidth="1"/>
    <col min="6167" max="6167" width="11.1428571428571" style="525" customWidth="1"/>
    <col min="6168" max="6169" width="10.5714285714286" style="525"/>
    <col min="6170" max="6170" width="11.1428571428571" style="525" customWidth="1"/>
    <col min="6171" max="6400" width="10.5714285714286" style="525"/>
    <col min="6401" max="6408" width="0" style="525" hidden="1" customWidth="1"/>
    <col min="6409" max="6409" width="3.71428571428571" style="525" customWidth="1"/>
    <col min="6410" max="6410" width="3.85714285714286" style="525" customWidth="1"/>
    <col min="6411" max="6411" width="3.71428571428571" style="525" customWidth="1"/>
    <col min="6412" max="6412" width="12.7142857142857" style="525" customWidth="1"/>
    <col min="6413" max="6413" width="52.7142857142857" style="525" customWidth="1"/>
    <col min="6414" max="6417" width="0" style="525" hidden="1" customWidth="1"/>
    <col min="6418" max="6418" width="12.2857142857143" style="525" customWidth="1"/>
    <col min="6419" max="6419" width="6.42857142857143" style="525" customWidth="1"/>
    <col min="6420" max="6420" width="12.2857142857143" style="525" customWidth="1"/>
    <col min="6421" max="6421" width="0" style="525" hidden="1" customWidth="1"/>
    <col min="6422" max="6422" width="3.71428571428571" style="525" customWidth="1"/>
    <col min="6423" max="6423" width="11.1428571428571" style="525" customWidth="1"/>
    <col min="6424" max="6425" width="10.5714285714286" style="525"/>
    <col min="6426" max="6426" width="11.1428571428571" style="525" customWidth="1"/>
    <col min="6427" max="6656" width="10.5714285714286" style="525"/>
    <col min="6657" max="6664" width="0" style="525" hidden="1" customWidth="1"/>
    <col min="6665" max="6665" width="3.71428571428571" style="525" customWidth="1"/>
    <col min="6666" max="6666" width="3.85714285714286" style="525" customWidth="1"/>
    <col min="6667" max="6667" width="3.71428571428571" style="525" customWidth="1"/>
    <col min="6668" max="6668" width="12.7142857142857" style="525" customWidth="1"/>
    <col min="6669" max="6669" width="52.7142857142857" style="525" customWidth="1"/>
    <col min="6670" max="6673" width="0" style="525" hidden="1" customWidth="1"/>
    <col min="6674" max="6674" width="12.2857142857143" style="525" customWidth="1"/>
    <col min="6675" max="6675" width="6.42857142857143" style="525" customWidth="1"/>
    <col min="6676" max="6676" width="12.2857142857143" style="525" customWidth="1"/>
    <col min="6677" max="6677" width="0" style="525" hidden="1" customWidth="1"/>
    <col min="6678" max="6678" width="3.71428571428571" style="525" customWidth="1"/>
    <col min="6679" max="6679" width="11.1428571428571" style="525" customWidth="1"/>
    <col min="6680" max="6681" width="10.5714285714286" style="525"/>
    <col min="6682" max="6682" width="11.1428571428571" style="525" customWidth="1"/>
    <col min="6683" max="6912" width="10.5714285714286" style="525"/>
    <col min="6913" max="6920" width="0" style="525" hidden="1" customWidth="1"/>
    <col min="6921" max="6921" width="3.71428571428571" style="525" customWidth="1"/>
    <col min="6922" max="6922" width="3.85714285714286" style="525" customWidth="1"/>
    <col min="6923" max="6923" width="3.71428571428571" style="525" customWidth="1"/>
    <col min="6924" max="6924" width="12.7142857142857" style="525" customWidth="1"/>
    <col min="6925" max="6925" width="52.7142857142857" style="525" customWidth="1"/>
    <col min="6926" max="6929" width="0" style="525" hidden="1" customWidth="1"/>
    <col min="6930" max="6930" width="12.2857142857143" style="525" customWidth="1"/>
    <col min="6931" max="6931" width="6.42857142857143" style="525" customWidth="1"/>
    <col min="6932" max="6932" width="12.2857142857143" style="525" customWidth="1"/>
    <col min="6933" max="6933" width="0" style="525" hidden="1" customWidth="1"/>
    <col min="6934" max="6934" width="3.71428571428571" style="525" customWidth="1"/>
    <col min="6935" max="6935" width="11.1428571428571" style="525" customWidth="1"/>
    <col min="6936" max="6937" width="10.5714285714286" style="525"/>
    <col min="6938" max="6938" width="11.1428571428571" style="525" customWidth="1"/>
    <col min="6939" max="7168" width="10.5714285714286" style="525"/>
    <col min="7169" max="7176" width="0" style="525" hidden="1" customWidth="1"/>
    <col min="7177" max="7177" width="3.71428571428571" style="525" customWidth="1"/>
    <col min="7178" max="7178" width="3.85714285714286" style="525" customWidth="1"/>
    <col min="7179" max="7179" width="3.71428571428571" style="525" customWidth="1"/>
    <col min="7180" max="7180" width="12.7142857142857" style="525" customWidth="1"/>
    <col min="7181" max="7181" width="52.7142857142857" style="525" customWidth="1"/>
    <col min="7182" max="7185" width="0" style="525" hidden="1" customWidth="1"/>
    <col min="7186" max="7186" width="12.2857142857143" style="525" customWidth="1"/>
    <col min="7187" max="7187" width="6.42857142857143" style="525" customWidth="1"/>
    <col min="7188" max="7188" width="12.2857142857143" style="525" customWidth="1"/>
    <col min="7189" max="7189" width="0" style="525" hidden="1" customWidth="1"/>
    <col min="7190" max="7190" width="3.71428571428571" style="525" customWidth="1"/>
    <col min="7191" max="7191" width="11.1428571428571" style="525" customWidth="1"/>
    <col min="7192" max="7193" width="10.5714285714286" style="525"/>
    <col min="7194" max="7194" width="11.1428571428571" style="525" customWidth="1"/>
    <col min="7195" max="7424" width="10.5714285714286" style="525"/>
    <col min="7425" max="7432" width="0" style="525" hidden="1" customWidth="1"/>
    <col min="7433" max="7433" width="3.71428571428571" style="525" customWidth="1"/>
    <col min="7434" max="7434" width="3.85714285714286" style="525" customWidth="1"/>
    <col min="7435" max="7435" width="3.71428571428571" style="525" customWidth="1"/>
    <col min="7436" max="7436" width="12.7142857142857" style="525" customWidth="1"/>
    <col min="7437" max="7437" width="52.7142857142857" style="525" customWidth="1"/>
    <col min="7438" max="7441" width="0" style="525" hidden="1" customWidth="1"/>
    <col min="7442" max="7442" width="12.2857142857143" style="525" customWidth="1"/>
    <col min="7443" max="7443" width="6.42857142857143" style="525" customWidth="1"/>
    <col min="7444" max="7444" width="12.2857142857143" style="525" customWidth="1"/>
    <col min="7445" max="7445" width="0" style="525" hidden="1" customWidth="1"/>
    <col min="7446" max="7446" width="3.71428571428571" style="525" customWidth="1"/>
    <col min="7447" max="7447" width="11.1428571428571" style="525" customWidth="1"/>
    <col min="7448" max="7449" width="10.5714285714286" style="525"/>
    <col min="7450" max="7450" width="11.1428571428571" style="525" customWidth="1"/>
    <col min="7451" max="7680" width="10.5714285714286" style="525"/>
    <col min="7681" max="7688" width="0" style="525" hidden="1" customWidth="1"/>
    <col min="7689" max="7689" width="3.71428571428571" style="525" customWidth="1"/>
    <col min="7690" max="7690" width="3.85714285714286" style="525" customWidth="1"/>
    <col min="7691" max="7691" width="3.71428571428571" style="525" customWidth="1"/>
    <col min="7692" max="7692" width="12.7142857142857" style="525" customWidth="1"/>
    <col min="7693" max="7693" width="52.7142857142857" style="525" customWidth="1"/>
    <col min="7694" max="7697" width="0" style="525" hidden="1" customWidth="1"/>
    <col min="7698" max="7698" width="12.2857142857143" style="525" customWidth="1"/>
    <col min="7699" max="7699" width="6.42857142857143" style="525" customWidth="1"/>
    <col min="7700" max="7700" width="12.2857142857143" style="525" customWidth="1"/>
    <col min="7701" max="7701" width="0" style="525" hidden="1" customWidth="1"/>
    <col min="7702" max="7702" width="3.71428571428571" style="525" customWidth="1"/>
    <col min="7703" max="7703" width="11.1428571428571" style="525" customWidth="1"/>
    <col min="7704" max="7705" width="10.5714285714286" style="525"/>
    <col min="7706" max="7706" width="11.1428571428571" style="525" customWidth="1"/>
    <col min="7707" max="7936" width="10.5714285714286" style="525"/>
    <col min="7937" max="7944" width="0" style="525" hidden="1" customWidth="1"/>
    <col min="7945" max="7945" width="3.71428571428571" style="525" customWidth="1"/>
    <col min="7946" max="7946" width="3.85714285714286" style="525" customWidth="1"/>
    <col min="7947" max="7947" width="3.71428571428571" style="525" customWidth="1"/>
    <col min="7948" max="7948" width="12.7142857142857" style="525" customWidth="1"/>
    <col min="7949" max="7949" width="52.7142857142857" style="525" customWidth="1"/>
    <col min="7950" max="7953" width="0" style="525" hidden="1" customWidth="1"/>
    <col min="7954" max="7954" width="12.2857142857143" style="525" customWidth="1"/>
    <col min="7955" max="7955" width="6.42857142857143" style="525" customWidth="1"/>
    <col min="7956" max="7956" width="12.2857142857143" style="525" customWidth="1"/>
    <col min="7957" max="7957" width="0" style="525" hidden="1" customWidth="1"/>
    <col min="7958" max="7958" width="3.71428571428571" style="525" customWidth="1"/>
    <col min="7959" max="7959" width="11.1428571428571" style="525" customWidth="1"/>
    <col min="7960" max="7961" width="10.5714285714286" style="525"/>
    <col min="7962" max="7962" width="11.1428571428571" style="525" customWidth="1"/>
    <col min="7963" max="8192" width="10.5714285714286" style="525"/>
    <col min="8193" max="8200" width="0" style="525" hidden="1" customWidth="1"/>
    <col min="8201" max="8201" width="3.71428571428571" style="525" customWidth="1"/>
    <col min="8202" max="8202" width="3.85714285714286" style="525" customWidth="1"/>
    <col min="8203" max="8203" width="3.71428571428571" style="525" customWidth="1"/>
    <col min="8204" max="8204" width="12.7142857142857" style="525" customWidth="1"/>
    <col min="8205" max="8205" width="52.7142857142857" style="525" customWidth="1"/>
    <col min="8206" max="8209" width="0" style="525" hidden="1" customWidth="1"/>
    <col min="8210" max="8210" width="12.2857142857143" style="525" customWidth="1"/>
    <col min="8211" max="8211" width="6.42857142857143" style="525" customWidth="1"/>
    <col min="8212" max="8212" width="12.2857142857143" style="525" customWidth="1"/>
    <col min="8213" max="8213" width="0" style="525" hidden="1" customWidth="1"/>
    <col min="8214" max="8214" width="3.71428571428571" style="525" customWidth="1"/>
    <col min="8215" max="8215" width="11.1428571428571" style="525" customWidth="1"/>
    <col min="8216" max="8217" width="10.5714285714286" style="525"/>
    <col min="8218" max="8218" width="11.1428571428571" style="525" customWidth="1"/>
    <col min="8219" max="8448" width="10.5714285714286" style="525"/>
    <col min="8449" max="8456" width="0" style="525" hidden="1" customWidth="1"/>
    <col min="8457" max="8457" width="3.71428571428571" style="525" customWidth="1"/>
    <col min="8458" max="8458" width="3.85714285714286" style="525" customWidth="1"/>
    <col min="8459" max="8459" width="3.71428571428571" style="525" customWidth="1"/>
    <col min="8460" max="8460" width="12.7142857142857" style="525" customWidth="1"/>
    <col min="8461" max="8461" width="52.7142857142857" style="525" customWidth="1"/>
    <col min="8462" max="8465" width="0" style="525" hidden="1" customWidth="1"/>
    <col min="8466" max="8466" width="12.2857142857143" style="525" customWidth="1"/>
    <col min="8467" max="8467" width="6.42857142857143" style="525" customWidth="1"/>
    <col min="8468" max="8468" width="12.2857142857143" style="525" customWidth="1"/>
    <col min="8469" max="8469" width="0" style="525" hidden="1" customWidth="1"/>
    <col min="8470" max="8470" width="3.71428571428571" style="525" customWidth="1"/>
    <col min="8471" max="8471" width="11.1428571428571" style="525" customWidth="1"/>
    <col min="8472" max="8473" width="10.5714285714286" style="525"/>
    <col min="8474" max="8474" width="11.1428571428571" style="525" customWidth="1"/>
    <col min="8475" max="8704" width="10.5714285714286" style="525"/>
    <col min="8705" max="8712" width="0" style="525" hidden="1" customWidth="1"/>
    <col min="8713" max="8713" width="3.71428571428571" style="525" customWidth="1"/>
    <col min="8714" max="8714" width="3.85714285714286" style="525" customWidth="1"/>
    <col min="8715" max="8715" width="3.71428571428571" style="525" customWidth="1"/>
    <col min="8716" max="8716" width="12.7142857142857" style="525" customWidth="1"/>
    <col min="8717" max="8717" width="52.7142857142857" style="525" customWidth="1"/>
    <col min="8718" max="8721" width="0" style="525" hidden="1" customWidth="1"/>
    <col min="8722" max="8722" width="12.2857142857143" style="525" customWidth="1"/>
    <col min="8723" max="8723" width="6.42857142857143" style="525" customWidth="1"/>
    <col min="8724" max="8724" width="12.2857142857143" style="525" customWidth="1"/>
    <col min="8725" max="8725" width="0" style="525" hidden="1" customWidth="1"/>
    <col min="8726" max="8726" width="3.71428571428571" style="525" customWidth="1"/>
    <col min="8727" max="8727" width="11.1428571428571" style="525" customWidth="1"/>
    <col min="8728" max="8729" width="10.5714285714286" style="525"/>
    <col min="8730" max="8730" width="11.1428571428571" style="525" customWidth="1"/>
    <col min="8731" max="8960" width="10.5714285714286" style="525"/>
    <col min="8961" max="8968" width="0" style="525" hidden="1" customWidth="1"/>
    <col min="8969" max="8969" width="3.71428571428571" style="525" customWidth="1"/>
    <col min="8970" max="8970" width="3.85714285714286" style="525" customWidth="1"/>
    <col min="8971" max="8971" width="3.71428571428571" style="525" customWidth="1"/>
    <col min="8972" max="8972" width="12.7142857142857" style="525" customWidth="1"/>
    <col min="8973" max="8973" width="52.7142857142857" style="525" customWidth="1"/>
    <col min="8974" max="8977" width="0" style="525" hidden="1" customWidth="1"/>
    <col min="8978" max="8978" width="12.2857142857143" style="525" customWidth="1"/>
    <col min="8979" max="8979" width="6.42857142857143" style="525" customWidth="1"/>
    <col min="8980" max="8980" width="12.2857142857143" style="525" customWidth="1"/>
    <col min="8981" max="8981" width="0" style="525" hidden="1" customWidth="1"/>
    <col min="8982" max="8982" width="3.71428571428571" style="525" customWidth="1"/>
    <col min="8983" max="8983" width="11.1428571428571" style="525" customWidth="1"/>
    <col min="8984" max="8985" width="10.5714285714286" style="525"/>
    <col min="8986" max="8986" width="11.1428571428571" style="525" customWidth="1"/>
    <col min="8987" max="9216" width="10.5714285714286" style="525"/>
    <col min="9217" max="9224" width="0" style="525" hidden="1" customWidth="1"/>
    <col min="9225" max="9225" width="3.71428571428571" style="525" customWidth="1"/>
    <col min="9226" max="9226" width="3.85714285714286" style="525" customWidth="1"/>
    <col min="9227" max="9227" width="3.71428571428571" style="525" customWidth="1"/>
    <col min="9228" max="9228" width="12.7142857142857" style="525" customWidth="1"/>
    <col min="9229" max="9229" width="52.7142857142857" style="525" customWidth="1"/>
    <col min="9230" max="9233" width="0" style="525" hidden="1" customWidth="1"/>
    <col min="9234" max="9234" width="12.2857142857143" style="525" customWidth="1"/>
    <col min="9235" max="9235" width="6.42857142857143" style="525" customWidth="1"/>
    <col min="9236" max="9236" width="12.2857142857143" style="525" customWidth="1"/>
    <col min="9237" max="9237" width="0" style="525" hidden="1" customWidth="1"/>
    <col min="9238" max="9238" width="3.71428571428571" style="525" customWidth="1"/>
    <col min="9239" max="9239" width="11.1428571428571" style="525" customWidth="1"/>
    <col min="9240" max="9241" width="10.5714285714286" style="525"/>
    <col min="9242" max="9242" width="11.1428571428571" style="525" customWidth="1"/>
    <col min="9243" max="9472" width="10.5714285714286" style="525"/>
    <col min="9473" max="9480" width="0" style="525" hidden="1" customWidth="1"/>
    <col min="9481" max="9481" width="3.71428571428571" style="525" customWidth="1"/>
    <col min="9482" max="9482" width="3.85714285714286" style="525" customWidth="1"/>
    <col min="9483" max="9483" width="3.71428571428571" style="525" customWidth="1"/>
    <col min="9484" max="9484" width="12.7142857142857" style="525" customWidth="1"/>
    <col min="9485" max="9485" width="52.7142857142857" style="525" customWidth="1"/>
    <col min="9486" max="9489" width="0" style="525" hidden="1" customWidth="1"/>
    <col min="9490" max="9490" width="12.2857142857143" style="525" customWidth="1"/>
    <col min="9491" max="9491" width="6.42857142857143" style="525" customWidth="1"/>
    <col min="9492" max="9492" width="12.2857142857143" style="525" customWidth="1"/>
    <col min="9493" max="9493" width="0" style="525" hidden="1" customWidth="1"/>
    <col min="9494" max="9494" width="3.71428571428571" style="525" customWidth="1"/>
    <col min="9495" max="9495" width="11.1428571428571" style="525" customWidth="1"/>
    <col min="9496" max="9497" width="10.5714285714286" style="525"/>
    <col min="9498" max="9498" width="11.1428571428571" style="525" customWidth="1"/>
    <col min="9499" max="9728" width="10.5714285714286" style="525"/>
    <col min="9729" max="9736" width="0" style="525" hidden="1" customWidth="1"/>
    <col min="9737" max="9737" width="3.71428571428571" style="525" customWidth="1"/>
    <col min="9738" max="9738" width="3.85714285714286" style="525" customWidth="1"/>
    <col min="9739" max="9739" width="3.71428571428571" style="525" customWidth="1"/>
    <col min="9740" max="9740" width="12.7142857142857" style="525" customWidth="1"/>
    <col min="9741" max="9741" width="52.7142857142857" style="525" customWidth="1"/>
    <col min="9742" max="9745" width="0" style="525" hidden="1" customWidth="1"/>
    <col min="9746" max="9746" width="12.2857142857143" style="525" customWidth="1"/>
    <col min="9747" max="9747" width="6.42857142857143" style="525" customWidth="1"/>
    <col min="9748" max="9748" width="12.2857142857143" style="525" customWidth="1"/>
    <col min="9749" max="9749" width="0" style="525" hidden="1" customWidth="1"/>
    <col min="9750" max="9750" width="3.71428571428571" style="525" customWidth="1"/>
    <col min="9751" max="9751" width="11.1428571428571" style="525" customWidth="1"/>
    <col min="9752" max="9753" width="10.5714285714286" style="525"/>
    <col min="9754" max="9754" width="11.1428571428571" style="525" customWidth="1"/>
    <col min="9755" max="9984" width="10.5714285714286" style="525"/>
    <col min="9985" max="9992" width="0" style="525" hidden="1" customWidth="1"/>
    <col min="9993" max="9993" width="3.71428571428571" style="525" customWidth="1"/>
    <col min="9994" max="9994" width="3.85714285714286" style="525" customWidth="1"/>
    <col min="9995" max="9995" width="3.71428571428571" style="525" customWidth="1"/>
    <col min="9996" max="9996" width="12.7142857142857" style="525" customWidth="1"/>
    <col min="9997" max="9997" width="52.7142857142857" style="525" customWidth="1"/>
    <col min="9998" max="10001" width="0" style="525" hidden="1" customWidth="1"/>
    <col min="10002" max="10002" width="12.2857142857143" style="525" customWidth="1"/>
    <col min="10003" max="10003" width="6.42857142857143" style="525" customWidth="1"/>
    <col min="10004" max="10004" width="12.2857142857143" style="525" customWidth="1"/>
    <col min="10005" max="10005" width="0" style="525" hidden="1" customWidth="1"/>
    <col min="10006" max="10006" width="3.71428571428571" style="525" customWidth="1"/>
    <col min="10007" max="10007" width="11.1428571428571" style="525" customWidth="1"/>
    <col min="10008" max="10009" width="10.5714285714286" style="525"/>
    <col min="10010" max="10010" width="11.1428571428571" style="525" customWidth="1"/>
    <col min="10011" max="10240" width="10.5714285714286" style="525"/>
    <col min="10241" max="10248" width="0" style="525" hidden="1" customWidth="1"/>
    <col min="10249" max="10249" width="3.71428571428571" style="525" customWidth="1"/>
    <col min="10250" max="10250" width="3.85714285714286" style="525" customWidth="1"/>
    <col min="10251" max="10251" width="3.71428571428571" style="525" customWidth="1"/>
    <col min="10252" max="10252" width="12.7142857142857" style="525" customWidth="1"/>
    <col min="10253" max="10253" width="52.7142857142857" style="525" customWidth="1"/>
    <col min="10254" max="10257" width="0" style="525" hidden="1" customWidth="1"/>
    <col min="10258" max="10258" width="12.2857142857143" style="525" customWidth="1"/>
    <col min="10259" max="10259" width="6.42857142857143" style="525" customWidth="1"/>
    <col min="10260" max="10260" width="12.2857142857143" style="525" customWidth="1"/>
    <col min="10261" max="10261" width="0" style="525" hidden="1" customWidth="1"/>
    <col min="10262" max="10262" width="3.71428571428571" style="525" customWidth="1"/>
    <col min="10263" max="10263" width="11.1428571428571" style="525" customWidth="1"/>
    <col min="10264" max="10265" width="10.5714285714286" style="525"/>
    <col min="10266" max="10266" width="11.1428571428571" style="525" customWidth="1"/>
    <col min="10267" max="10496" width="10.5714285714286" style="525"/>
    <col min="10497" max="10504" width="0" style="525" hidden="1" customWidth="1"/>
    <col min="10505" max="10505" width="3.71428571428571" style="525" customWidth="1"/>
    <col min="10506" max="10506" width="3.85714285714286" style="525" customWidth="1"/>
    <col min="10507" max="10507" width="3.71428571428571" style="525" customWidth="1"/>
    <col min="10508" max="10508" width="12.7142857142857" style="525" customWidth="1"/>
    <col min="10509" max="10509" width="52.7142857142857" style="525" customWidth="1"/>
    <col min="10510" max="10513" width="0" style="525" hidden="1" customWidth="1"/>
    <col min="10514" max="10514" width="12.2857142857143" style="525" customWidth="1"/>
    <col min="10515" max="10515" width="6.42857142857143" style="525" customWidth="1"/>
    <col min="10516" max="10516" width="12.2857142857143" style="525" customWidth="1"/>
    <col min="10517" max="10517" width="0" style="525" hidden="1" customWidth="1"/>
    <col min="10518" max="10518" width="3.71428571428571" style="525" customWidth="1"/>
    <col min="10519" max="10519" width="11.1428571428571" style="525" customWidth="1"/>
    <col min="10520" max="10521" width="10.5714285714286" style="525"/>
    <col min="10522" max="10522" width="11.1428571428571" style="525" customWidth="1"/>
    <col min="10523" max="10752" width="10.5714285714286" style="525"/>
    <col min="10753" max="10760" width="0" style="525" hidden="1" customWidth="1"/>
    <col min="10761" max="10761" width="3.71428571428571" style="525" customWidth="1"/>
    <col min="10762" max="10762" width="3.85714285714286" style="525" customWidth="1"/>
    <col min="10763" max="10763" width="3.71428571428571" style="525" customWidth="1"/>
    <col min="10764" max="10764" width="12.7142857142857" style="525" customWidth="1"/>
    <col min="10765" max="10765" width="52.7142857142857" style="525" customWidth="1"/>
    <col min="10766" max="10769" width="0" style="525" hidden="1" customWidth="1"/>
    <col min="10770" max="10770" width="12.2857142857143" style="525" customWidth="1"/>
    <col min="10771" max="10771" width="6.42857142857143" style="525" customWidth="1"/>
    <col min="10772" max="10772" width="12.2857142857143" style="525" customWidth="1"/>
    <col min="10773" max="10773" width="0" style="525" hidden="1" customWidth="1"/>
    <col min="10774" max="10774" width="3.71428571428571" style="525" customWidth="1"/>
    <col min="10775" max="10775" width="11.1428571428571" style="525" customWidth="1"/>
    <col min="10776" max="10777" width="10.5714285714286" style="525"/>
    <col min="10778" max="10778" width="11.1428571428571" style="525" customWidth="1"/>
    <col min="10779" max="11008" width="10.5714285714286" style="525"/>
    <col min="11009" max="11016" width="0" style="525" hidden="1" customWidth="1"/>
    <col min="11017" max="11017" width="3.71428571428571" style="525" customWidth="1"/>
    <col min="11018" max="11018" width="3.85714285714286" style="525" customWidth="1"/>
    <col min="11019" max="11019" width="3.71428571428571" style="525" customWidth="1"/>
    <col min="11020" max="11020" width="12.7142857142857" style="525" customWidth="1"/>
    <col min="11021" max="11021" width="52.7142857142857" style="525" customWidth="1"/>
    <col min="11022" max="11025" width="0" style="525" hidden="1" customWidth="1"/>
    <col min="11026" max="11026" width="12.2857142857143" style="525" customWidth="1"/>
    <col min="11027" max="11027" width="6.42857142857143" style="525" customWidth="1"/>
    <col min="11028" max="11028" width="12.2857142857143" style="525" customWidth="1"/>
    <col min="11029" max="11029" width="0" style="525" hidden="1" customWidth="1"/>
    <col min="11030" max="11030" width="3.71428571428571" style="525" customWidth="1"/>
    <col min="11031" max="11031" width="11.1428571428571" style="525" customWidth="1"/>
    <col min="11032" max="11033" width="10.5714285714286" style="525"/>
    <col min="11034" max="11034" width="11.1428571428571" style="525" customWidth="1"/>
    <col min="11035" max="11264" width="10.5714285714286" style="525"/>
    <col min="11265" max="11272" width="0" style="525" hidden="1" customWidth="1"/>
    <col min="11273" max="11273" width="3.71428571428571" style="525" customWidth="1"/>
    <col min="11274" max="11274" width="3.85714285714286" style="525" customWidth="1"/>
    <col min="11275" max="11275" width="3.71428571428571" style="525" customWidth="1"/>
    <col min="11276" max="11276" width="12.7142857142857" style="525" customWidth="1"/>
    <col min="11277" max="11277" width="52.7142857142857" style="525" customWidth="1"/>
    <col min="11278" max="11281" width="0" style="525" hidden="1" customWidth="1"/>
    <col min="11282" max="11282" width="12.2857142857143" style="525" customWidth="1"/>
    <col min="11283" max="11283" width="6.42857142857143" style="525" customWidth="1"/>
    <col min="11284" max="11284" width="12.2857142857143" style="525" customWidth="1"/>
    <col min="11285" max="11285" width="0" style="525" hidden="1" customWidth="1"/>
    <col min="11286" max="11286" width="3.71428571428571" style="525" customWidth="1"/>
    <col min="11287" max="11287" width="11.1428571428571" style="525" customWidth="1"/>
    <col min="11288" max="11289" width="10.5714285714286" style="525"/>
    <col min="11290" max="11290" width="11.1428571428571" style="525" customWidth="1"/>
    <col min="11291" max="11520" width="10.5714285714286" style="525"/>
    <col min="11521" max="11528" width="0" style="525" hidden="1" customWidth="1"/>
    <col min="11529" max="11529" width="3.71428571428571" style="525" customWidth="1"/>
    <col min="11530" max="11530" width="3.85714285714286" style="525" customWidth="1"/>
    <col min="11531" max="11531" width="3.71428571428571" style="525" customWidth="1"/>
    <col min="11532" max="11532" width="12.7142857142857" style="525" customWidth="1"/>
    <col min="11533" max="11533" width="52.7142857142857" style="525" customWidth="1"/>
    <col min="11534" max="11537" width="0" style="525" hidden="1" customWidth="1"/>
    <col min="11538" max="11538" width="12.2857142857143" style="525" customWidth="1"/>
    <col min="11539" max="11539" width="6.42857142857143" style="525" customWidth="1"/>
    <col min="11540" max="11540" width="12.2857142857143" style="525" customWidth="1"/>
    <col min="11541" max="11541" width="0" style="525" hidden="1" customWidth="1"/>
    <col min="11542" max="11542" width="3.71428571428571" style="525" customWidth="1"/>
    <col min="11543" max="11543" width="11.1428571428571" style="525" customWidth="1"/>
    <col min="11544" max="11545" width="10.5714285714286" style="525"/>
    <col min="11546" max="11546" width="11.1428571428571" style="525" customWidth="1"/>
    <col min="11547" max="11776" width="10.5714285714286" style="525"/>
    <col min="11777" max="11784" width="0" style="525" hidden="1" customWidth="1"/>
    <col min="11785" max="11785" width="3.71428571428571" style="525" customWidth="1"/>
    <col min="11786" max="11786" width="3.85714285714286" style="525" customWidth="1"/>
    <col min="11787" max="11787" width="3.71428571428571" style="525" customWidth="1"/>
    <col min="11788" max="11788" width="12.7142857142857" style="525" customWidth="1"/>
    <col min="11789" max="11789" width="52.7142857142857" style="525" customWidth="1"/>
    <col min="11790" max="11793" width="0" style="525" hidden="1" customWidth="1"/>
    <col min="11794" max="11794" width="12.2857142857143" style="525" customWidth="1"/>
    <col min="11795" max="11795" width="6.42857142857143" style="525" customWidth="1"/>
    <col min="11796" max="11796" width="12.2857142857143" style="525" customWidth="1"/>
    <col min="11797" max="11797" width="0" style="525" hidden="1" customWidth="1"/>
    <col min="11798" max="11798" width="3.71428571428571" style="525" customWidth="1"/>
    <col min="11799" max="11799" width="11.1428571428571" style="525" customWidth="1"/>
    <col min="11800" max="11801" width="10.5714285714286" style="525"/>
    <col min="11802" max="11802" width="11.1428571428571" style="525" customWidth="1"/>
    <col min="11803" max="12032" width="10.5714285714286" style="525"/>
    <col min="12033" max="12040" width="0" style="525" hidden="1" customWidth="1"/>
    <col min="12041" max="12041" width="3.71428571428571" style="525" customWidth="1"/>
    <col min="12042" max="12042" width="3.85714285714286" style="525" customWidth="1"/>
    <col min="12043" max="12043" width="3.71428571428571" style="525" customWidth="1"/>
    <col min="12044" max="12044" width="12.7142857142857" style="525" customWidth="1"/>
    <col min="12045" max="12045" width="52.7142857142857" style="525" customWidth="1"/>
    <col min="12046" max="12049" width="0" style="525" hidden="1" customWidth="1"/>
    <col min="12050" max="12050" width="12.2857142857143" style="525" customWidth="1"/>
    <col min="12051" max="12051" width="6.42857142857143" style="525" customWidth="1"/>
    <col min="12052" max="12052" width="12.2857142857143" style="525" customWidth="1"/>
    <col min="12053" max="12053" width="0" style="525" hidden="1" customWidth="1"/>
    <col min="12054" max="12054" width="3.71428571428571" style="525" customWidth="1"/>
    <col min="12055" max="12055" width="11.1428571428571" style="525" customWidth="1"/>
    <col min="12056" max="12057" width="10.5714285714286" style="525"/>
    <col min="12058" max="12058" width="11.1428571428571" style="525" customWidth="1"/>
    <col min="12059" max="12288" width="10.5714285714286" style="525"/>
    <col min="12289" max="12296" width="0" style="525" hidden="1" customWidth="1"/>
    <col min="12297" max="12297" width="3.71428571428571" style="525" customWidth="1"/>
    <col min="12298" max="12298" width="3.85714285714286" style="525" customWidth="1"/>
    <col min="12299" max="12299" width="3.71428571428571" style="525" customWidth="1"/>
    <col min="12300" max="12300" width="12.7142857142857" style="525" customWidth="1"/>
    <col min="12301" max="12301" width="52.7142857142857" style="525" customWidth="1"/>
    <col min="12302" max="12305" width="0" style="525" hidden="1" customWidth="1"/>
    <col min="12306" max="12306" width="12.2857142857143" style="525" customWidth="1"/>
    <col min="12307" max="12307" width="6.42857142857143" style="525" customWidth="1"/>
    <col min="12308" max="12308" width="12.2857142857143" style="525" customWidth="1"/>
    <col min="12309" max="12309" width="0" style="525" hidden="1" customWidth="1"/>
    <col min="12310" max="12310" width="3.71428571428571" style="525" customWidth="1"/>
    <col min="12311" max="12311" width="11.1428571428571" style="525" customWidth="1"/>
    <col min="12312" max="12313" width="10.5714285714286" style="525"/>
    <col min="12314" max="12314" width="11.1428571428571" style="525" customWidth="1"/>
    <col min="12315" max="12544" width="10.5714285714286" style="525"/>
    <col min="12545" max="12552" width="0" style="525" hidden="1" customWidth="1"/>
    <col min="12553" max="12553" width="3.71428571428571" style="525" customWidth="1"/>
    <col min="12554" max="12554" width="3.85714285714286" style="525" customWidth="1"/>
    <col min="12555" max="12555" width="3.71428571428571" style="525" customWidth="1"/>
    <col min="12556" max="12556" width="12.7142857142857" style="525" customWidth="1"/>
    <col min="12557" max="12557" width="52.7142857142857" style="525" customWidth="1"/>
    <col min="12558" max="12561" width="0" style="525" hidden="1" customWidth="1"/>
    <col min="12562" max="12562" width="12.2857142857143" style="525" customWidth="1"/>
    <col min="12563" max="12563" width="6.42857142857143" style="525" customWidth="1"/>
    <col min="12564" max="12564" width="12.2857142857143" style="525" customWidth="1"/>
    <col min="12565" max="12565" width="0" style="525" hidden="1" customWidth="1"/>
    <col min="12566" max="12566" width="3.71428571428571" style="525" customWidth="1"/>
    <col min="12567" max="12567" width="11.1428571428571" style="525" customWidth="1"/>
    <col min="12568" max="12569" width="10.5714285714286" style="525"/>
    <col min="12570" max="12570" width="11.1428571428571" style="525" customWidth="1"/>
    <col min="12571" max="12800" width="10.5714285714286" style="525"/>
    <col min="12801" max="12808" width="0" style="525" hidden="1" customWidth="1"/>
    <col min="12809" max="12809" width="3.71428571428571" style="525" customWidth="1"/>
    <col min="12810" max="12810" width="3.85714285714286" style="525" customWidth="1"/>
    <col min="12811" max="12811" width="3.71428571428571" style="525" customWidth="1"/>
    <col min="12812" max="12812" width="12.7142857142857" style="525" customWidth="1"/>
    <col min="12813" max="12813" width="52.7142857142857" style="525" customWidth="1"/>
    <col min="12814" max="12817" width="0" style="525" hidden="1" customWidth="1"/>
    <col min="12818" max="12818" width="12.2857142857143" style="525" customWidth="1"/>
    <col min="12819" max="12819" width="6.42857142857143" style="525" customWidth="1"/>
    <col min="12820" max="12820" width="12.2857142857143" style="525" customWidth="1"/>
    <col min="12821" max="12821" width="0" style="525" hidden="1" customWidth="1"/>
    <col min="12822" max="12822" width="3.71428571428571" style="525" customWidth="1"/>
    <col min="12823" max="12823" width="11.1428571428571" style="525" customWidth="1"/>
    <col min="12824" max="12825" width="10.5714285714286" style="525"/>
    <col min="12826" max="12826" width="11.1428571428571" style="525" customWidth="1"/>
    <col min="12827" max="13056" width="10.5714285714286" style="525"/>
    <col min="13057" max="13064" width="0" style="525" hidden="1" customWidth="1"/>
    <col min="13065" max="13065" width="3.71428571428571" style="525" customWidth="1"/>
    <col min="13066" max="13066" width="3.85714285714286" style="525" customWidth="1"/>
    <col min="13067" max="13067" width="3.71428571428571" style="525" customWidth="1"/>
    <col min="13068" max="13068" width="12.7142857142857" style="525" customWidth="1"/>
    <col min="13069" max="13069" width="52.7142857142857" style="525" customWidth="1"/>
    <col min="13070" max="13073" width="0" style="525" hidden="1" customWidth="1"/>
    <col min="13074" max="13074" width="12.2857142857143" style="525" customWidth="1"/>
    <col min="13075" max="13075" width="6.42857142857143" style="525" customWidth="1"/>
    <col min="13076" max="13076" width="12.2857142857143" style="525" customWidth="1"/>
    <col min="13077" max="13077" width="0" style="525" hidden="1" customWidth="1"/>
    <col min="13078" max="13078" width="3.71428571428571" style="525" customWidth="1"/>
    <col min="13079" max="13079" width="11.1428571428571" style="525" customWidth="1"/>
    <col min="13080" max="13081" width="10.5714285714286" style="525"/>
    <col min="13082" max="13082" width="11.1428571428571" style="525" customWidth="1"/>
    <col min="13083" max="13312" width="10.5714285714286" style="525"/>
    <col min="13313" max="13320" width="0" style="525" hidden="1" customWidth="1"/>
    <col min="13321" max="13321" width="3.71428571428571" style="525" customWidth="1"/>
    <col min="13322" max="13322" width="3.85714285714286" style="525" customWidth="1"/>
    <col min="13323" max="13323" width="3.71428571428571" style="525" customWidth="1"/>
    <col min="13324" max="13324" width="12.7142857142857" style="525" customWidth="1"/>
    <col min="13325" max="13325" width="52.7142857142857" style="525" customWidth="1"/>
    <col min="13326" max="13329" width="0" style="525" hidden="1" customWidth="1"/>
    <col min="13330" max="13330" width="12.2857142857143" style="525" customWidth="1"/>
    <col min="13331" max="13331" width="6.42857142857143" style="525" customWidth="1"/>
    <col min="13332" max="13332" width="12.2857142857143" style="525" customWidth="1"/>
    <col min="13333" max="13333" width="0" style="525" hidden="1" customWidth="1"/>
    <col min="13334" max="13334" width="3.71428571428571" style="525" customWidth="1"/>
    <col min="13335" max="13335" width="11.1428571428571" style="525" customWidth="1"/>
    <col min="13336" max="13337" width="10.5714285714286" style="525"/>
    <col min="13338" max="13338" width="11.1428571428571" style="525" customWidth="1"/>
    <col min="13339" max="13568" width="10.5714285714286" style="525"/>
    <col min="13569" max="13576" width="0" style="525" hidden="1" customWidth="1"/>
    <col min="13577" max="13577" width="3.71428571428571" style="525" customWidth="1"/>
    <col min="13578" max="13578" width="3.85714285714286" style="525" customWidth="1"/>
    <col min="13579" max="13579" width="3.71428571428571" style="525" customWidth="1"/>
    <col min="13580" max="13580" width="12.7142857142857" style="525" customWidth="1"/>
    <col min="13581" max="13581" width="52.7142857142857" style="525" customWidth="1"/>
    <col min="13582" max="13585" width="0" style="525" hidden="1" customWidth="1"/>
    <col min="13586" max="13586" width="12.2857142857143" style="525" customWidth="1"/>
    <col min="13587" max="13587" width="6.42857142857143" style="525" customWidth="1"/>
    <col min="13588" max="13588" width="12.2857142857143" style="525" customWidth="1"/>
    <col min="13589" max="13589" width="0" style="525" hidden="1" customWidth="1"/>
    <col min="13590" max="13590" width="3.71428571428571" style="525" customWidth="1"/>
    <col min="13591" max="13591" width="11.1428571428571" style="525" customWidth="1"/>
    <col min="13592" max="13593" width="10.5714285714286" style="525"/>
    <col min="13594" max="13594" width="11.1428571428571" style="525" customWidth="1"/>
    <col min="13595" max="13824" width="10.5714285714286" style="525"/>
    <col min="13825" max="13832" width="0" style="525" hidden="1" customWidth="1"/>
    <col min="13833" max="13833" width="3.71428571428571" style="525" customWidth="1"/>
    <col min="13834" max="13834" width="3.85714285714286" style="525" customWidth="1"/>
    <col min="13835" max="13835" width="3.71428571428571" style="525" customWidth="1"/>
    <col min="13836" max="13836" width="12.7142857142857" style="525" customWidth="1"/>
    <col min="13837" max="13837" width="52.7142857142857" style="525" customWidth="1"/>
    <col min="13838" max="13841" width="0" style="525" hidden="1" customWidth="1"/>
    <col min="13842" max="13842" width="12.2857142857143" style="525" customWidth="1"/>
    <col min="13843" max="13843" width="6.42857142857143" style="525" customWidth="1"/>
    <col min="13844" max="13844" width="12.2857142857143" style="525" customWidth="1"/>
    <col min="13845" max="13845" width="0" style="525" hidden="1" customWidth="1"/>
    <col min="13846" max="13846" width="3.71428571428571" style="525" customWidth="1"/>
    <col min="13847" max="13847" width="11.1428571428571" style="525" customWidth="1"/>
    <col min="13848" max="13849" width="10.5714285714286" style="525"/>
    <col min="13850" max="13850" width="11.1428571428571" style="525" customWidth="1"/>
    <col min="13851" max="14080" width="10.5714285714286" style="525"/>
    <col min="14081" max="14088" width="0" style="525" hidden="1" customWidth="1"/>
    <col min="14089" max="14089" width="3.71428571428571" style="525" customWidth="1"/>
    <col min="14090" max="14090" width="3.85714285714286" style="525" customWidth="1"/>
    <col min="14091" max="14091" width="3.71428571428571" style="525" customWidth="1"/>
    <col min="14092" max="14092" width="12.7142857142857" style="525" customWidth="1"/>
    <col min="14093" max="14093" width="52.7142857142857" style="525" customWidth="1"/>
    <col min="14094" max="14097" width="0" style="525" hidden="1" customWidth="1"/>
    <col min="14098" max="14098" width="12.2857142857143" style="525" customWidth="1"/>
    <col min="14099" max="14099" width="6.42857142857143" style="525" customWidth="1"/>
    <col min="14100" max="14100" width="12.2857142857143" style="525" customWidth="1"/>
    <col min="14101" max="14101" width="0" style="525" hidden="1" customWidth="1"/>
    <col min="14102" max="14102" width="3.71428571428571" style="525" customWidth="1"/>
    <col min="14103" max="14103" width="11.1428571428571" style="525" customWidth="1"/>
    <col min="14104" max="14105" width="10.5714285714286" style="525"/>
    <col min="14106" max="14106" width="11.1428571428571" style="525" customWidth="1"/>
    <col min="14107" max="14336" width="10.5714285714286" style="525"/>
    <col min="14337" max="14344" width="0" style="525" hidden="1" customWidth="1"/>
    <col min="14345" max="14345" width="3.71428571428571" style="525" customWidth="1"/>
    <col min="14346" max="14346" width="3.85714285714286" style="525" customWidth="1"/>
    <col min="14347" max="14347" width="3.71428571428571" style="525" customWidth="1"/>
    <col min="14348" max="14348" width="12.7142857142857" style="525" customWidth="1"/>
    <col min="14349" max="14349" width="52.7142857142857" style="525" customWidth="1"/>
    <col min="14350" max="14353" width="0" style="525" hidden="1" customWidth="1"/>
    <col min="14354" max="14354" width="12.2857142857143" style="525" customWidth="1"/>
    <col min="14355" max="14355" width="6.42857142857143" style="525" customWidth="1"/>
    <col min="14356" max="14356" width="12.2857142857143" style="525" customWidth="1"/>
    <col min="14357" max="14357" width="0" style="525" hidden="1" customWidth="1"/>
    <col min="14358" max="14358" width="3.71428571428571" style="525" customWidth="1"/>
    <col min="14359" max="14359" width="11.1428571428571" style="525" customWidth="1"/>
    <col min="14360" max="14361" width="10.5714285714286" style="525"/>
    <col min="14362" max="14362" width="11.1428571428571" style="525" customWidth="1"/>
    <col min="14363" max="14592" width="10.5714285714286" style="525"/>
    <col min="14593" max="14600" width="0" style="525" hidden="1" customWidth="1"/>
    <col min="14601" max="14601" width="3.71428571428571" style="525" customWidth="1"/>
    <col min="14602" max="14602" width="3.85714285714286" style="525" customWidth="1"/>
    <col min="14603" max="14603" width="3.71428571428571" style="525" customWidth="1"/>
    <col min="14604" max="14604" width="12.7142857142857" style="525" customWidth="1"/>
    <col min="14605" max="14605" width="52.7142857142857" style="525" customWidth="1"/>
    <col min="14606" max="14609" width="0" style="525" hidden="1" customWidth="1"/>
    <col min="14610" max="14610" width="12.2857142857143" style="525" customWidth="1"/>
    <col min="14611" max="14611" width="6.42857142857143" style="525" customWidth="1"/>
    <col min="14612" max="14612" width="12.2857142857143" style="525" customWidth="1"/>
    <col min="14613" max="14613" width="0" style="525" hidden="1" customWidth="1"/>
    <col min="14614" max="14614" width="3.71428571428571" style="525" customWidth="1"/>
    <col min="14615" max="14615" width="11.1428571428571" style="525" customWidth="1"/>
    <col min="14616" max="14617" width="10.5714285714286" style="525"/>
    <col min="14618" max="14618" width="11.1428571428571" style="525" customWidth="1"/>
    <col min="14619" max="14848" width="10.5714285714286" style="525"/>
    <col min="14849" max="14856" width="0" style="525" hidden="1" customWidth="1"/>
    <col min="14857" max="14857" width="3.71428571428571" style="525" customWidth="1"/>
    <col min="14858" max="14858" width="3.85714285714286" style="525" customWidth="1"/>
    <col min="14859" max="14859" width="3.71428571428571" style="525" customWidth="1"/>
    <col min="14860" max="14860" width="12.7142857142857" style="525" customWidth="1"/>
    <col min="14861" max="14861" width="52.7142857142857" style="525" customWidth="1"/>
    <col min="14862" max="14865" width="0" style="525" hidden="1" customWidth="1"/>
    <col min="14866" max="14866" width="12.2857142857143" style="525" customWidth="1"/>
    <col min="14867" max="14867" width="6.42857142857143" style="525" customWidth="1"/>
    <col min="14868" max="14868" width="12.2857142857143" style="525" customWidth="1"/>
    <col min="14869" max="14869" width="0" style="525" hidden="1" customWidth="1"/>
    <col min="14870" max="14870" width="3.71428571428571" style="525" customWidth="1"/>
    <col min="14871" max="14871" width="11.1428571428571" style="525" customWidth="1"/>
    <col min="14872" max="14873" width="10.5714285714286" style="525"/>
    <col min="14874" max="14874" width="11.1428571428571" style="525" customWidth="1"/>
    <col min="14875" max="15104" width="10.5714285714286" style="525"/>
    <col min="15105" max="15112" width="0" style="525" hidden="1" customWidth="1"/>
    <col min="15113" max="15113" width="3.71428571428571" style="525" customWidth="1"/>
    <col min="15114" max="15114" width="3.85714285714286" style="525" customWidth="1"/>
    <col min="15115" max="15115" width="3.71428571428571" style="525" customWidth="1"/>
    <col min="15116" max="15116" width="12.7142857142857" style="525" customWidth="1"/>
    <col min="15117" max="15117" width="52.7142857142857" style="525" customWidth="1"/>
    <col min="15118" max="15121" width="0" style="525" hidden="1" customWidth="1"/>
    <col min="15122" max="15122" width="12.2857142857143" style="525" customWidth="1"/>
    <col min="15123" max="15123" width="6.42857142857143" style="525" customWidth="1"/>
    <col min="15124" max="15124" width="12.2857142857143" style="525" customWidth="1"/>
    <col min="15125" max="15125" width="0" style="525" hidden="1" customWidth="1"/>
    <col min="15126" max="15126" width="3.71428571428571" style="525" customWidth="1"/>
    <col min="15127" max="15127" width="11.1428571428571" style="525" customWidth="1"/>
    <col min="15128" max="15129" width="10.5714285714286" style="525"/>
    <col min="15130" max="15130" width="11.1428571428571" style="525" customWidth="1"/>
    <col min="15131" max="15360" width="10.5714285714286" style="525"/>
    <col min="15361" max="15368" width="0" style="525" hidden="1" customWidth="1"/>
    <col min="15369" max="15369" width="3.71428571428571" style="525" customWidth="1"/>
    <col min="15370" max="15370" width="3.85714285714286" style="525" customWidth="1"/>
    <col min="15371" max="15371" width="3.71428571428571" style="525" customWidth="1"/>
    <col min="15372" max="15372" width="12.7142857142857" style="525" customWidth="1"/>
    <col min="15373" max="15373" width="52.7142857142857" style="525" customWidth="1"/>
    <col min="15374" max="15377" width="0" style="525" hidden="1" customWidth="1"/>
    <col min="15378" max="15378" width="12.2857142857143" style="525" customWidth="1"/>
    <col min="15379" max="15379" width="6.42857142857143" style="525" customWidth="1"/>
    <col min="15380" max="15380" width="12.2857142857143" style="525" customWidth="1"/>
    <col min="15381" max="15381" width="0" style="525" hidden="1" customWidth="1"/>
    <col min="15382" max="15382" width="3.71428571428571" style="525" customWidth="1"/>
    <col min="15383" max="15383" width="11.1428571428571" style="525" customWidth="1"/>
    <col min="15384" max="15385" width="10.5714285714286" style="525"/>
    <col min="15386" max="15386" width="11.1428571428571" style="525" customWidth="1"/>
    <col min="15387" max="15616" width="10.5714285714286" style="525"/>
    <col min="15617" max="15624" width="0" style="525" hidden="1" customWidth="1"/>
    <col min="15625" max="15625" width="3.71428571428571" style="525" customWidth="1"/>
    <col min="15626" max="15626" width="3.85714285714286" style="525" customWidth="1"/>
    <col min="15627" max="15627" width="3.71428571428571" style="525" customWidth="1"/>
    <col min="15628" max="15628" width="12.7142857142857" style="525" customWidth="1"/>
    <col min="15629" max="15629" width="52.7142857142857" style="525" customWidth="1"/>
    <col min="15630" max="15633" width="0" style="525" hidden="1" customWidth="1"/>
    <col min="15634" max="15634" width="12.2857142857143" style="525" customWidth="1"/>
    <col min="15635" max="15635" width="6.42857142857143" style="525" customWidth="1"/>
    <col min="15636" max="15636" width="12.2857142857143" style="525" customWidth="1"/>
    <col min="15637" max="15637" width="0" style="525" hidden="1" customWidth="1"/>
    <col min="15638" max="15638" width="3.71428571428571" style="525" customWidth="1"/>
    <col min="15639" max="15639" width="11.1428571428571" style="525" customWidth="1"/>
    <col min="15640" max="15641" width="10.5714285714286" style="525"/>
    <col min="15642" max="15642" width="11.1428571428571" style="525" customWidth="1"/>
    <col min="15643" max="15872" width="10.5714285714286" style="525"/>
    <col min="15873" max="15880" width="0" style="525" hidden="1" customWidth="1"/>
    <col min="15881" max="15881" width="3.71428571428571" style="525" customWidth="1"/>
    <col min="15882" max="15882" width="3.85714285714286" style="525" customWidth="1"/>
    <col min="15883" max="15883" width="3.71428571428571" style="525" customWidth="1"/>
    <col min="15884" max="15884" width="12.7142857142857" style="525" customWidth="1"/>
    <col min="15885" max="15885" width="52.7142857142857" style="525" customWidth="1"/>
    <col min="15886" max="15889" width="0" style="525" hidden="1" customWidth="1"/>
    <col min="15890" max="15890" width="12.2857142857143" style="525" customWidth="1"/>
    <col min="15891" max="15891" width="6.42857142857143" style="525" customWidth="1"/>
    <col min="15892" max="15892" width="12.2857142857143" style="525" customWidth="1"/>
    <col min="15893" max="15893" width="0" style="525" hidden="1" customWidth="1"/>
    <col min="15894" max="15894" width="3.71428571428571" style="525" customWidth="1"/>
    <col min="15895" max="15895" width="11.1428571428571" style="525" customWidth="1"/>
    <col min="15896" max="15897" width="10.5714285714286" style="525"/>
    <col min="15898" max="15898" width="11.1428571428571" style="525" customWidth="1"/>
    <col min="15899" max="16128" width="10.5714285714286" style="525"/>
    <col min="16129" max="16136" width="0" style="525" hidden="1" customWidth="1"/>
    <col min="16137" max="16137" width="3.71428571428571" style="525" customWidth="1"/>
    <col min="16138" max="16138" width="3.85714285714286" style="525" customWidth="1"/>
    <col min="16139" max="16139" width="3.71428571428571" style="525" customWidth="1"/>
    <col min="16140" max="16140" width="12.7142857142857" style="525" customWidth="1"/>
    <col min="16141" max="16141" width="52.7142857142857" style="525" customWidth="1"/>
    <col min="16142" max="16145" width="0" style="525" hidden="1" customWidth="1"/>
    <col min="16146" max="16146" width="12.2857142857143" style="525" customWidth="1"/>
    <col min="16147" max="16147" width="6.42857142857143" style="525" customWidth="1"/>
    <col min="16148" max="16148" width="12.2857142857143" style="525" customWidth="1"/>
    <col min="16149" max="16149" width="0" style="525" hidden="1" customWidth="1"/>
    <col min="16150" max="16150" width="3.71428571428571" style="525" customWidth="1"/>
    <col min="16151" max="16151" width="11.1428571428571" style="525" customWidth="1"/>
    <col min="16152" max="16153" width="10.5714285714286" style="525"/>
    <col min="16154" max="16154" width="11.1428571428571" style="525" customWidth="1"/>
    <col min="16155" max="16384" width="10.5714285714286" style="525"/>
  </cols>
  <sheetData>
    <row r="1" spans="17:18" ht="14.25" hidden="1">
      <c r="Q1" s="585"/>
      <c r="R1" s="585"/>
    </row>
    <row r="2" spans="21:21" ht="14.25" hidden="1">
      <c r="U2" s="585"/>
    </row>
    <row r="3" ht="14.25" hidden="1"/>
    <row r="4" spans="10:21" ht="3" customHeight="1">
      <c r="J4" s="531"/>
      <c r="K4" s="531"/>
      <c r="L4" s="526"/>
      <c r="M4" s="526"/>
      <c r="N4" s="526"/>
      <c r="O4" s="534"/>
      <c r="P4" s="534"/>
      <c r="Q4" s="534"/>
      <c r="R4" s="534"/>
      <c r="S4" s="534"/>
      <c r="T4" s="534"/>
      <c r="U4" s="534"/>
    </row>
    <row r="5" spans="10:21" ht="22.5" customHeight="1">
      <c r="J5" s="531"/>
      <c r="K5" s="531"/>
      <c r="L5" s="1186" t="s">
        <v>632</v>
      </c>
      <c r="M5" s="1186"/>
      <c r="N5" s="1186"/>
      <c r="O5" s="1186"/>
      <c r="P5" s="1186"/>
      <c r="Q5" s="1186"/>
      <c r="R5" s="1186"/>
      <c r="S5" s="1186"/>
      <c r="T5" s="1186"/>
      <c r="U5" s="666"/>
    </row>
    <row r="6" spans="10:22"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07" t="s">
        <v>85</v>
      </c>
      <c r="P7" s="120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192" t="str">
        <f>IF(NameOrPr_ch="",IF(NameOrPr="","",NameOrPr),NameOrPr_ch)</f>
        <v>Государственный комитет Республики Татарстан по тарифам</v>
      </c>
      <c r="P9" s="1192"/>
      <c r="Q9" s="1192"/>
      <c r="R9" s="1192"/>
      <c r="S9" s="1192"/>
      <c r="T9" s="1192"/>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192" t="str">
        <f>IF(datePr_ch="",IF(datePr="","",datePr),datePr_ch)</f>
        <v>18.12.2018</v>
      </c>
      <c r="P10" s="1192"/>
      <c r="Q10" s="1192"/>
      <c r="R10" s="1192"/>
      <c r="S10" s="1192"/>
      <c r="T10" s="1192"/>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192" t="str">
        <f>IF(numberPr_ch="",IF(numberPr="","",numberPr),numberPr_ch)</f>
        <v>5-96/тэ</v>
      </c>
      <c r="P11" s="1192"/>
      <c r="Q11" s="1192"/>
      <c r="R11" s="1192"/>
      <c r="S11" s="1192"/>
      <c r="T11" s="1192"/>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192" t="str">
        <f>IF(IstPub_ch="",IF(IstPub="","",IstPub),IstPub_ch)</f>
        <v>Официальный сайт правовой информации Министерства юстиции РТ:  http//pravo.tatarstan.ru</v>
      </c>
      <c r="P12" s="1192"/>
      <c r="Q12" s="1192"/>
      <c r="R12" s="1192"/>
      <c r="S12" s="1192"/>
      <c r="T12" s="1192"/>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187"/>
      <c r="M13" s="1187"/>
      <c r="N13" s="568"/>
      <c r="O13" s="584"/>
      <c r="P13" s="584"/>
      <c r="Q13" s="584"/>
      <c r="R13" s="584"/>
      <c r="S13" s="584"/>
      <c r="T13" s="584"/>
      <c r="U13" s="590" t="s">
        <v>373</v>
      </c>
      <c r="X13" s="592"/>
      <c r="Y13" s="592"/>
      <c r="Z13" s="592"/>
      <c r="AA13" s="592"/>
      <c r="AB13" s="592"/>
      <c r="AC13" s="592"/>
      <c r="AD13" s="592"/>
      <c r="AE13" s="592"/>
      <c r="AF13" s="592"/>
      <c r="AG13" s="592"/>
      <c r="AH13" s="592"/>
    </row>
    <row r="14" spans="10:21" ht="14.25">
      <c r="J14" s="531"/>
      <c r="K14" s="531"/>
      <c r="L14" s="526"/>
      <c r="M14" s="526"/>
      <c r="N14" s="504"/>
      <c r="O14" s="1193"/>
      <c r="P14" s="1193"/>
      <c r="Q14" s="1193"/>
      <c r="R14" s="1193"/>
      <c r="S14" s="1193"/>
      <c r="T14" s="1193"/>
      <c r="U14" s="1193"/>
    </row>
    <row r="15" spans="10:23" ht="14.25">
      <c r="J15" s="531"/>
      <c r="K15" s="531"/>
      <c r="L15" s="1149" t="s">
        <v>454</v>
      </c>
      <c r="M15" s="1149"/>
      <c r="N15" s="1149"/>
      <c r="O15" s="1149"/>
      <c r="P15" s="1149"/>
      <c r="Q15" s="1149"/>
      <c r="R15" s="1149"/>
      <c r="S15" s="1149"/>
      <c r="T15" s="1149"/>
      <c r="U15" s="1149"/>
      <c r="V15" s="1149"/>
      <c r="W15" s="1149" t="s">
        <v>455</v>
      </c>
    </row>
    <row r="16" spans="10:23" ht="14.25" customHeight="1">
      <c r="J16" s="531"/>
      <c r="K16" s="531"/>
      <c r="L16" s="1199" t="s">
        <v>92</v>
      </c>
      <c r="M16" s="1199" t="s">
        <v>640</v>
      </c>
      <c r="N16" s="663"/>
      <c r="O16" s="1200" t="s">
        <v>642</v>
      </c>
      <c r="P16" s="1201"/>
      <c r="Q16" s="1201"/>
      <c r="R16" s="1201"/>
      <c r="S16" s="1201"/>
      <c r="T16" s="1202"/>
      <c r="U16" s="1183" t="s">
        <v>341</v>
      </c>
      <c r="V16" s="1196" t="s">
        <v>275</v>
      </c>
      <c r="W16" s="1149"/>
    </row>
    <row r="17" spans="10:23" ht="14.25" customHeight="1">
      <c r="J17" s="531"/>
      <c r="K17" s="531"/>
      <c r="L17" s="1199"/>
      <c r="M17" s="1199"/>
      <c r="N17" s="664"/>
      <c r="O17" s="1205" t="s">
        <v>606</v>
      </c>
      <c r="P17" s="1203" t="s">
        <v>271</v>
      </c>
      <c r="Q17" s="1204"/>
      <c r="R17" s="1180" t="s">
        <v>655</v>
      </c>
      <c r="S17" s="1181"/>
      <c r="T17" s="1182"/>
      <c r="U17" s="1184"/>
      <c r="V17" s="1197"/>
      <c r="W17" s="1149"/>
    </row>
    <row r="18" spans="10:23" ht="33.75" customHeight="1">
      <c r="J18" s="531"/>
      <c r="K18" s="531"/>
      <c r="L18" s="1199"/>
      <c r="M18" s="1199"/>
      <c r="N18" s="665"/>
      <c r="O18" s="1206"/>
      <c r="P18" s="537" t="s">
        <v>607</v>
      </c>
      <c r="Q18" s="537" t="s">
        <v>6</v>
      </c>
      <c r="R18" s="538" t="s">
        <v>274</v>
      </c>
      <c r="S18" s="1194" t="s">
        <v>273</v>
      </c>
      <c r="T18" s="1195"/>
      <c r="U18" s="1185"/>
      <c r="V18" s="1198"/>
      <c r="W18" s="1149"/>
    </row>
    <row r="19" spans="10:23" ht="14.25">
      <c r="J19" s="531"/>
      <c r="K19" s="571">
        <v>1</v>
      </c>
      <c r="L19" s="649" t="s">
        <v>93</v>
      </c>
      <c r="M19" s="649" t="s">
        <v>49</v>
      </c>
      <c r="N19" s="651" t="str">
        <f ca="1">OFFSET(N19,0,-1)</f>
        <v>2</v>
      </c>
      <c r="O19" s="650">
        <f ca="1">OFFSET(O19,0,-1)+1</f>
        <v>3</v>
      </c>
      <c r="P19" s="650">
        <f ca="1">OFFSET(P19,0,-1)+1</f>
        <v>4</v>
      </c>
      <c r="Q19" s="650">
        <f ca="1">OFFSET(Q19,0,-1)+1</f>
        <v>5</v>
      </c>
      <c r="R19" s="650">
        <f ca="1">OFFSET(R19,0,-1)+1</f>
        <v>6</v>
      </c>
      <c r="S19" s="1188">
        <f ca="1">OFFSET(S19,0,-1)+1</f>
        <v>7</v>
      </c>
      <c r="T19" s="1188"/>
      <c r="U19" s="650">
        <f ca="1">OFFSET(U19,0,-2)+1</f>
        <v>8</v>
      </c>
      <c r="V19" s="651">
        <f ca="1">OFFSET(V19,0,-1)</f>
        <v>8</v>
      </c>
      <c r="W19" s="650">
        <f ca="1">OFFSET(W19,0,-1)+1</f>
        <v>9</v>
      </c>
    </row>
    <row r="20" spans="1:36" ht="22.5">
      <c r="A20" s="1172">
        <v>1</v>
      </c>
      <c r="B20" s="885"/>
      <c r="C20" s="885"/>
      <c r="D20" s="885"/>
      <c r="E20" s="886"/>
      <c r="F20" s="887"/>
      <c r="G20" s="887"/>
      <c r="H20" s="887"/>
      <c r="I20" s="888"/>
      <c r="J20" s="883"/>
      <c r="K20" s="890"/>
      <c r="L20" s="595">
        <f>mergeValue(A20)</f>
        <v>1</v>
      </c>
      <c r="M20" s="643" t="s">
        <v>20</v>
      </c>
      <c r="N20" s="648"/>
      <c r="O20" s="1173"/>
      <c r="P20" s="1173"/>
      <c r="Q20" s="1173"/>
      <c r="R20" s="1173"/>
      <c r="S20" s="1173"/>
      <c r="T20" s="1173"/>
      <c r="U20" s="1173"/>
      <c r="V20" s="1173"/>
      <c r="W20" s="632" t="s">
        <v>477</v>
      </c>
      <c r="Y20" s="591"/>
      <c r="Z20" s="591" t="str">
        <f t="shared" si="0" ref="Z20:Z33">IF(M20="","",M20)</f>
        <v>Наименование тарифа</v>
      </c>
      <c r="AA20" s="591"/>
      <c r="AB20" s="591"/>
      <c r="AC20" s="591"/>
      <c r="AI20" s="587"/>
      <c r="AJ20" s="587"/>
    </row>
    <row r="21" spans="1:36" ht="22.5">
      <c r="A21" s="1172"/>
      <c r="B21" s="1172">
        <v>1</v>
      </c>
      <c r="C21" s="885"/>
      <c r="D21" s="885"/>
      <c r="E21" s="887"/>
      <c r="F21" s="887"/>
      <c r="G21" s="887"/>
      <c r="H21" s="887"/>
      <c r="I21" s="882"/>
      <c r="J21" s="881"/>
      <c r="K21" s="884"/>
      <c r="L21" s="595" t="str">
        <f>mergeValue(A21)&amp;"."&amp;mergeValue(B21)</f>
        <v>1.1</v>
      </c>
      <c r="M21" s="548" t="s">
        <v>16</v>
      </c>
      <c r="N21" s="648"/>
      <c r="O21" s="1173"/>
      <c r="P21" s="1173"/>
      <c r="Q21" s="1173"/>
      <c r="R21" s="1173"/>
      <c r="S21" s="1173"/>
      <c r="T21" s="1173"/>
      <c r="U21" s="1173"/>
      <c r="V21" s="1173"/>
      <c r="W21" s="632" t="s">
        <v>478</v>
      </c>
      <c r="Y21" s="591"/>
      <c r="Z21" s="591" t="str">
        <f t="shared" si="0"/>
        <v>Территория действия тарифа</v>
      </c>
      <c r="AA21" s="591"/>
      <c r="AB21" s="591"/>
      <c r="AC21" s="591"/>
      <c r="AI21" s="587"/>
      <c r="AJ21" s="587"/>
    </row>
    <row r="22" spans="1:36" ht="22.5">
      <c r="A22" s="1172"/>
      <c r="B22" s="1172"/>
      <c r="C22" s="1172">
        <v>1</v>
      </c>
      <c r="D22" s="885"/>
      <c r="E22" s="887"/>
      <c r="F22" s="887"/>
      <c r="G22" s="887"/>
      <c r="H22" s="887"/>
      <c r="I22" s="889"/>
      <c r="J22" s="881"/>
      <c r="K22" s="884"/>
      <c r="L22" s="595" t="str">
        <f>mergeValue(A22)&amp;"."&amp;mergeValue(B22)&amp;"."&amp;mergeValue(C22)</f>
        <v>1.1.1</v>
      </c>
      <c r="M22" s="549" t="s">
        <v>7</v>
      </c>
      <c r="N22" s="648"/>
      <c r="O22" s="1173"/>
      <c r="P22" s="1173"/>
      <c r="Q22" s="1173"/>
      <c r="R22" s="1173"/>
      <c r="S22" s="1173"/>
      <c r="T22" s="1173"/>
      <c r="U22" s="1173"/>
      <c r="V22" s="1173"/>
      <c r="W22" s="632" t="s">
        <v>634</v>
      </c>
      <c r="Y22" s="591"/>
      <c r="Z22" s="591" t="str">
        <f t="shared" si="0"/>
        <v xml:space="preserve">Наименование системы теплоснабжения </v>
      </c>
      <c r="AA22" s="591"/>
      <c r="AB22" s="591"/>
      <c r="AC22" s="591"/>
      <c r="AI22" s="587"/>
      <c r="AJ22" s="587"/>
    </row>
    <row r="23" spans="1:36" ht="22.5">
      <c r="A23" s="1172"/>
      <c r="B23" s="1172"/>
      <c r="C23" s="1172"/>
      <c r="D23" s="1172">
        <v>1</v>
      </c>
      <c r="E23" s="887"/>
      <c r="F23" s="887"/>
      <c r="G23" s="887"/>
      <c r="H23" s="887"/>
      <c r="I23" s="889"/>
      <c r="J23" s="881"/>
      <c r="K23" s="884"/>
      <c r="L23" s="595" t="str">
        <f>mergeValue(A23)&amp;"."&amp;mergeValue(B23)&amp;"."&amp;mergeValue(C23)&amp;"."&amp;mergeValue(D23)</f>
        <v>1.1.1.1</v>
      </c>
      <c r="M23" s="550" t="s">
        <v>22</v>
      </c>
      <c r="N23" s="648"/>
      <c r="O23" s="1173"/>
      <c r="P23" s="1173"/>
      <c r="Q23" s="1173"/>
      <c r="R23" s="1173"/>
      <c r="S23" s="1173"/>
      <c r="T23" s="1173"/>
      <c r="U23" s="1173"/>
      <c r="V23" s="1173"/>
      <c r="W23" s="632" t="s">
        <v>635</v>
      </c>
      <c r="Y23" s="591"/>
      <c r="Z23" s="591" t="str">
        <f t="shared" si="0"/>
        <v xml:space="preserve">Источник тепловой энергии  </v>
      </c>
      <c r="AA23" s="591"/>
      <c r="AB23" s="591"/>
      <c r="AC23" s="591"/>
      <c r="AI23" s="587"/>
      <c r="AJ23" s="587"/>
    </row>
    <row r="24" spans="1:36" ht="101.25">
      <c r="A24" s="1172"/>
      <c r="B24" s="1172"/>
      <c r="C24" s="1172"/>
      <c r="D24" s="1172"/>
      <c r="E24" s="1172">
        <v>1</v>
      </c>
      <c r="F24" s="887"/>
      <c r="G24" s="887"/>
      <c r="H24" s="885">
        <v>1</v>
      </c>
      <c r="I24" s="1172">
        <v>1</v>
      </c>
      <c r="J24" s="887"/>
      <c r="K24" s="892"/>
      <c r="L24" s="595" t="str">
        <f>mergeValue(A24)&amp;"."&amp;mergeValue(B24)&amp;"."&amp;mergeValue(C24)&amp;"."&amp;mergeValue(D24)&amp;"."&amp;mergeValue(E24)</f>
        <v>1.1.1.1.1</v>
      </c>
      <c r="M24" s="556" t="s">
        <v>9</v>
      </c>
      <c r="N24" s="648"/>
      <c r="O24" s="1174"/>
      <c r="P24" s="1174"/>
      <c r="Q24" s="1174"/>
      <c r="R24" s="1174"/>
      <c r="S24" s="1174"/>
      <c r="T24" s="1174"/>
      <c r="U24" s="1174"/>
      <c r="V24" s="1174"/>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172"/>
      <c r="B25" s="1172"/>
      <c r="C25" s="1172"/>
      <c r="D25" s="1172"/>
      <c r="E25" s="1172"/>
      <c r="F25" s="1172">
        <v>1</v>
      </c>
      <c r="G25" s="885"/>
      <c r="H25" s="885"/>
      <c r="I25" s="1172"/>
      <c r="J25" s="1172">
        <v>1</v>
      </c>
      <c r="K25" s="893"/>
      <c r="L25" s="595" t="str">
        <f>mergeValue(A25)&amp;"."&amp;mergeValue(B25)&amp;"."&amp;mergeValue(C25)&amp;"."&amp;mergeValue(D25)&amp;"."&amp;mergeValue(E25)&amp;"."&amp;mergeValue(F25)</f>
        <v>1.1.1.1.1.1</v>
      </c>
      <c r="M25" s="557" t="s">
        <v>10</v>
      </c>
      <c r="N25" s="648"/>
      <c r="O25" s="1175"/>
      <c r="P25" s="1176"/>
      <c r="Q25" s="1176"/>
      <c r="R25" s="1176"/>
      <c r="S25" s="1176"/>
      <c r="T25" s="1176"/>
      <c r="U25" s="1176"/>
      <c r="V25" s="1177"/>
      <c r="W25" s="632" t="s">
        <v>637</v>
      </c>
      <c r="Y25" s="591"/>
      <c r="Z25" s="591" t="str">
        <f t="shared" si="0"/>
        <v>Группа потребителей</v>
      </c>
      <c r="AA25" s="591"/>
      <c r="AB25" s="591"/>
      <c r="AC25" s="591"/>
      <c r="AI25" s="587"/>
      <c r="AJ25" s="587"/>
    </row>
    <row r="26" spans="1:36" ht="189" customHeight="1">
      <c r="A26" s="1172"/>
      <c r="B26" s="1172"/>
      <c r="C26" s="1172"/>
      <c r="D26" s="1172"/>
      <c r="E26" s="1172"/>
      <c r="F26" s="1172"/>
      <c r="G26" s="885">
        <v>1</v>
      </c>
      <c r="H26" s="885"/>
      <c r="I26" s="1172"/>
      <c r="J26" s="1172"/>
      <c r="K26" s="893">
        <v>1</v>
      </c>
      <c r="L26" s="595" t="str">
        <f>mergeValue(A26)&amp;"."&amp;mergeValue(B26)&amp;"."&amp;mergeValue(C26)&amp;"."&amp;mergeValue(D26)&amp;"."&amp;mergeValue(E26)&amp;"."&amp;mergeValue(F26)&amp;"."&amp;mergeValue(G26)</f>
        <v>1.1.1.1.1.1.1</v>
      </c>
      <c r="M26" s="1071"/>
      <c r="N26" s="648"/>
      <c r="O26" s="564"/>
      <c r="P26" s="564"/>
      <c r="Q26" s="1096"/>
      <c r="R26" s="1178"/>
      <c r="S26" s="1179" t="s">
        <v>84</v>
      </c>
      <c r="T26" s="1178"/>
      <c r="U26" s="1179" t="s">
        <v>85</v>
      </c>
      <c r="V26" s="564"/>
      <c r="W26" s="1189" t="s">
        <v>656</v>
      </c>
      <c r="X26" s="587" t="str">
        <f>strCheckDate(O27:V27)</f>
        <v/>
      </c>
      <c r="Y26" s="591"/>
      <c r="Z26" s="591" t="str">
        <f t="shared" si="0"/>
        <v/>
      </c>
      <c r="AA26" s="591"/>
      <c r="AB26" s="591"/>
      <c r="AC26" s="591"/>
      <c r="AI26" s="587"/>
      <c r="AJ26" s="587"/>
    </row>
    <row r="27" spans="1:36" ht="11.25" hidden="1">
      <c r="A27" s="1172"/>
      <c r="B27" s="1172"/>
      <c r="C27" s="1172"/>
      <c r="D27" s="1172"/>
      <c r="E27" s="1172"/>
      <c r="F27" s="1172"/>
      <c r="G27" s="885"/>
      <c r="H27" s="885"/>
      <c r="I27" s="1172"/>
      <c r="J27" s="1172"/>
      <c r="K27" s="893"/>
      <c r="L27" s="602"/>
      <c r="M27" s="648"/>
      <c r="N27" s="648"/>
      <c r="O27" s="564"/>
      <c r="P27" s="564"/>
      <c r="Q27" s="586" t="str">
        <f>R26&amp;"-"&amp;T26</f>
        <v>-</v>
      </c>
      <c r="R27" s="1178"/>
      <c r="S27" s="1179"/>
      <c r="T27" s="1178"/>
      <c r="U27" s="1179"/>
      <c r="V27" s="564"/>
      <c r="W27" s="1190"/>
      <c r="Y27" s="591"/>
      <c r="Z27" s="591" t="str">
        <f t="shared" si="0"/>
        <v/>
      </c>
      <c r="AA27" s="591"/>
      <c r="AB27" s="591"/>
      <c r="AC27" s="591"/>
      <c r="AI27" s="587"/>
      <c r="AJ27" s="587"/>
    </row>
    <row r="28" spans="1:36" ht="15" customHeight="1">
      <c r="A28" s="1172"/>
      <c r="B28" s="1172"/>
      <c r="C28" s="1172"/>
      <c r="D28" s="1172"/>
      <c r="E28" s="1172"/>
      <c r="F28" s="1172"/>
      <c r="G28" s="887"/>
      <c r="H28" s="885"/>
      <c r="I28" s="1172"/>
      <c r="J28" s="1172"/>
      <c r="K28" s="892"/>
      <c r="L28" s="540"/>
      <c r="M28" s="559" t="s">
        <v>25</v>
      </c>
      <c r="N28" s="566"/>
      <c r="O28" s="566"/>
      <c r="P28" s="566"/>
      <c r="Q28" s="566"/>
      <c r="R28" s="566"/>
      <c r="S28" s="566"/>
      <c r="T28" s="566"/>
      <c r="U28" s="566"/>
      <c r="V28" s="562"/>
      <c r="W28" s="1191"/>
      <c r="Y28" s="591"/>
      <c r="Z28" s="591" t="str">
        <f t="shared" si="0"/>
        <v>Добавить вид теплоносителя (параметры теплоносителя)</v>
      </c>
      <c r="AA28" s="591"/>
      <c r="AB28" s="591"/>
      <c r="AC28" s="591"/>
      <c r="AI28" s="587"/>
      <c r="AJ28" s="587"/>
    </row>
    <row r="29" spans="1:36" ht="15" customHeight="1">
      <c r="A29" s="1172"/>
      <c r="B29" s="1172"/>
      <c r="C29" s="1172"/>
      <c r="D29" s="1172"/>
      <c r="E29" s="1172"/>
      <c r="F29" s="887"/>
      <c r="G29" s="887"/>
      <c r="H29" s="885"/>
      <c r="I29" s="117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172"/>
      <c r="B30" s="1172"/>
      <c r="C30" s="1172"/>
      <c r="D30" s="117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172"/>
      <c r="B31" s="1172"/>
      <c r="C31" s="117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172"/>
      <c r="B32" s="117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17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4"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4"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2:23" ht="105.75" customHeight="1">
      <c r="L36" s="1">
        <v>1</v>
      </c>
      <c r="M36" s="1165" t="s">
        <v>633</v>
      </c>
      <c r="N36" s="1165"/>
      <c r="O36" s="1165"/>
      <c r="P36" s="1165"/>
      <c r="Q36" s="1165"/>
      <c r="R36" s="1165"/>
      <c r="S36" s="1165"/>
      <c r="T36" s="1165"/>
      <c r="U36" s="1165"/>
      <c r="V36" s="1165"/>
      <c r="W36" s="1165"/>
    </row>
  </sheetData>
  <sheetProtection password="FA9C" sheet="1" objects="1" scenarios="1" formatColumns="0" formatRows="0"/>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JS20:JS27 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dataValidation allowBlank="1" showInputMessage="1" showErrorMessage="1" prompt="Для выбора выполните двойной щелчок левой клавиши мыши по соответствующей ячейке." sqref="O7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dataValidation allowBlank="1" showInputMessage="1" showErrorMessage="1" prompt="Для выбора выполните двойной щелчок левой клавиши мыши по соответствующей ячейке." sqref="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dataValidation allowBlank="1" showInputMessage="1" showErrorMessage="1" prompt="Для выбора выполните двойной щелчок левой клавиши мыши по соответствующей ячейке." sqref="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dataValidation allowBlank="1" sqref="L983068:W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5c50918-7116-4ae4-8c05-1bbe9471513f}">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809" hidden="1" customWidth="1"/>
    <col min="2" max="4" width="3.71428571428571" style="810" hidden="1" customWidth="1"/>
    <col min="5" max="5" width="3.71428571428571" style="811" customWidth="1"/>
    <col min="6" max="6" width="9.71428571428571" style="801" customWidth="1"/>
    <col min="7" max="7" width="37.7142857142857" style="801" customWidth="1"/>
    <col min="8" max="8" width="66.8571428571429" style="801" customWidth="1"/>
    <col min="9" max="9" width="115.714285714286" style="801" customWidth="1"/>
    <col min="10" max="11" width="10.5714285714286" style="810"/>
    <col min="12" max="12" width="11.1428571428571" style="810" customWidth="1"/>
    <col min="13" max="20" width="10.5714285714286" style="810"/>
    <col min="21" max="16384" width="10.5714285714286" style="801"/>
  </cols>
  <sheetData>
    <row r="1" spans="1:1" ht="3" customHeight="1">
      <c r="A1" s="809" t="s">
        <v>50</v>
      </c>
    </row>
    <row r="2" spans="6:9" ht="22.5">
      <c r="F2" s="1166" t="s">
        <v>492</v>
      </c>
      <c r="G2" s="1167"/>
      <c r="H2" s="1168"/>
      <c r="I2" s="808"/>
    </row>
    <row r="3" ht="3" customHeight="1"/>
    <row r="4" spans="1:20" s="572" customFormat="1" ht="11.25">
      <c r="A4" s="773"/>
      <c r="B4" s="773"/>
      <c r="C4" s="773"/>
      <c r="D4" s="773"/>
      <c r="F4" s="1149" t="s">
        <v>454</v>
      </c>
      <c r="G4" s="1149"/>
      <c r="H4" s="1149"/>
      <c r="I4" s="116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6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29.12.2018</v>
      </c>
      <c r="I7" s="818" t="s">
        <v>494</v>
      </c>
      <c r="J7" s="617"/>
      <c r="K7" s="773"/>
      <c r="L7" s="773"/>
      <c r="M7" s="773"/>
      <c r="N7" s="773"/>
      <c r="O7" s="773"/>
      <c r="P7" s="773"/>
      <c r="Q7" s="773"/>
      <c r="R7" s="773"/>
      <c r="S7" s="773"/>
      <c r="T7" s="773"/>
    </row>
    <row r="8" spans="1:20" s="572" customFormat="1" ht="45">
      <c r="A8" s="1170">
        <v>1</v>
      </c>
      <c r="B8" s="773"/>
      <c r="C8" s="773"/>
      <c r="D8" s="773"/>
      <c r="F8" s="816" t="str">
        <f>"2."&amp;mergeValue(A8)</f>
        <v>2.1</v>
      </c>
      <c r="G8" s="817" t="s">
        <v>495</v>
      </c>
      <c r="H8" s="807"/>
      <c r="I8" s="818" t="s">
        <v>591</v>
      </c>
      <c r="J8" s="617"/>
      <c r="K8" s="773"/>
      <c r="L8" s="773"/>
      <c r="M8" s="773"/>
      <c r="N8" s="773"/>
      <c r="O8" s="773"/>
      <c r="P8" s="773"/>
      <c r="Q8" s="773"/>
      <c r="R8" s="773"/>
      <c r="S8" s="773"/>
      <c r="T8" s="773"/>
    </row>
    <row r="9" spans="1:20" s="572" customFormat="1" ht="22.5">
      <c r="A9" s="1170"/>
      <c r="B9" s="773"/>
      <c r="C9" s="773"/>
      <c r="D9" s="773"/>
      <c r="F9" s="816" t="str">
        <f>"3."&amp;mergeValue(A9)</f>
        <v>3.1</v>
      </c>
      <c r="G9" s="817" t="s">
        <v>496</v>
      </c>
      <c r="H9" s="807"/>
      <c r="I9" s="818" t="s">
        <v>589</v>
      </c>
      <c r="J9" s="617"/>
      <c r="K9" s="773"/>
      <c r="L9" s="773"/>
      <c r="M9" s="773"/>
      <c r="N9" s="773"/>
      <c r="O9" s="773"/>
      <c r="P9" s="773"/>
      <c r="Q9" s="773"/>
      <c r="R9" s="773"/>
      <c r="S9" s="773"/>
      <c r="T9" s="773"/>
    </row>
    <row r="10" spans="1:20" s="572" customFormat="1" ht="22.5">
      <c r="A10" s="1170"/>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170"/>
      <c r="B11" s="1170">
        <v>1</v>
      </c>
      <c r="C11" s="779"/>
      <c r="D11" s="779"/>
      <c r="F11" s="816" t="str">
        <f>"4."&amp;mergeValue(A11)&amp;"."&amp;mergeValue(B11)</f>
        <v>4.1.1</v>
      </c>
      <c r="G11" s="832" t="s">
        <v>593</v>
      </c>
      <c r="H11" s="807" t="str">
        <f>IF(region_name="","",region_name)</f>
        <v>Республика Татарстан</v>
      </c>
      <c r="I11" s="818" t="s">
        <v>500</v>
      </c>
      <c r="J11" s="617"/>
      <c r="K11" s="773"/>
      <c r="L11" s="773"/>
      <c r="M11" s="773"/>
      <c r="N11" s="773"/>
      <c r="O11" s="773"/>
      <c r="P11" s="773"/>
      <c r="Q11" s="773"/>
      <c r="R11" s="773"/>
      <c r="S11" s="773"/>
      <c r="T11" s="773"/>
    </row>
    <row r="12" spans="1:20" s="572" customFormat="1" ht="22.5">
      <c r="A12" s="1170"/>
      <c r="B12" s="1170"/>
      <c r="C12" s="1170">
        <v>1</v>
      </c>
      <c r="D12" s="779"/>
      <c r="F12" s="816" t="str">
        <f>"4."&amp;mergeValue(A12)&amp;"."&amp;mergeValue(B12)&amp;"."&amp;mergeValue(C12)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170"/>
      <c r="B13" s="1170"/>
      <c r="C13" s="1170"/>
      <c r="D13" s="779">
        <v>1</v>
      </c>
      <c r="F13" s="816" t="str">
        <f>"4."&amp;mergeValue(A13)&amp;"."&amp;mergeValue(B13)&amp;"."&amp;mergeValue(C13)&amp;"."&amp;mergeValue(D13)</f>
        <v>4.1.1.1.1</v>
      </c>
      <c r="G13" s="820" t="s">
        <v>499</v>
      </c>
      <c r="H13" s="807"/>
      <c r="I13" s="1171" t="s">
        <v>592</v>
      </c>
      <c r="J13" s="617"/>
      <c r="K13" s="773"/>
      <c r="L13" s="773"/>
      <c r="M13" s="773"/>
      <c r="N13" s="773"/>
      <c r="O13" s="773"/>
      <c r="P13" s="773"/>
      <c r="Q13" s="773"/>
      <c r="R13" s="773"/>
      <c r="S13" s="773"/>
      <c r="T13" s="773"/>
    </row>
    <row r="14" spans="1:20" s="572" customFormat="1" ht="18.75">
      <c r="A14" s="1170"/>
      <c r="B14" s="1170"/>
      <c r="C14" s="1170"/>
      <c r="D14" s="779"/>
      <c r="F14" s="821"/>
      <c r="G14" s="761" t="s">
        <v>4</v>
      </c>
      <c r="H14" s="626"/>
      <c r="I14" s="1171"/>
      <c r="J14" s="617"/>
      <c r="K14" s="773"/>
      <c r="L14" s="773"/>
      <c r="M14" s="773"/>
      <c r="N14" s="773"/>
      <c r="O14" s="773"/>
      <c r="P14" s="773"/>
      <c r="Q14" s="773"/>
      <c r="R14" s="773"/>
      <c r="S14" s="773"/>
      <c r="T14" s="773"/>
    </row>
    <row r="15" spans="1:20" s="572" customFormat="1" ht="18.75">
      <c r="A15" s="1170"/>
      <c r="B15" s="1170"/>
      <c r="C15" s="779"/>
      <c r="D15" s="779"/>
      <c r="F15" s="636"/>
      <c r="G15" s="579" t="s">
        <v>403</v>
      </c>
      <c r="H15" s="637"/>
      <c r="I15" s="638"/>
      <c r="J15" s="617"/>
      <c r="K15" s="773"/>
      <c r="L15" s="773"/>
      <c r="M15" s="773"/>
      <c r="N15" s="773"/>
      <c r="O15" s="773"/>
      <c r="P15" s="773"/>
      <c r="Q15" s="773"/>
      <c r="R15" s="773"/>
      <c r="S15" s="773"/>
      <c r="T15" s="773"/>
    </row>
    <row r="16" spans="1:20" s="572" customFormat="1" ht="18.75">
      <c r="A16" s="1170"/>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65" t="s">
        <v>594</v>
      </c>
      <c r="H19" s="1165"/>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d890183-5d86-4227-8a31-60a5236cffc5}">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810" hidden="1" customWidth="1"/>
    <col min="7" max="8" width="9.14285714285714" style="809" hidden="1" customWidth="1"/>
    <col min="9" max="9" width="3.71428571428571" style="689" customWidth="1"/>
    <col min="10" max="11" width="3.71428571428571" style="811" customWidth="1"/>
    <col min="12" max="12" width="12.7142857142857" style="801" customWidth="1"/>
    <col min="13" max="13" width="44.7142857142857" style="801" customWidth="1"/>
    <col min="14" max="14" width="1.71428571428571" style="801" hidden="1" customWidth="1"/>
    <col min="15" max="17" width="23.7142857142857" style="801" hidden="1" customWidth="1"/>
    <col min="18" max="18" width="11.7142857142857" style="801" customWidth="1"/>
    <col min="19" max="19" width="3.71428571428571" style="801" customWidth="1"/>
    <col min="20" max="20" width="11.7142857142857" style="801" customWidth="1"/>
    <col min="21" max="21" width="8.57142857142857" style="801" hidden="1" customWidth="1"/>
    <col min="22" max="22" width="4.71428571428571" style="801" customWidth="1"/>
    <col min="23" max="23" width="115.714285714286" style="801" customWidth="1"/>
    <col min="24" max="25" width="10.5714285714286" style="810"/>
    <col min="26" max="26" width="11.1428571428571" style="810" customWidth="1"/>
    <col min="27" max="34" width="10.5714285714286" style="810"/>
    <col min="35" max="256" width="10.5714285714286" style="801"/>
    <col min="257" max="264" width="0" style="801" hidden="1" customWidth="1"/>
    <col min="265" max="265" width="3.71428571428571" style="801" customWidth="1"/>
    <col min="266" max="266" width="3.85714285714286" style="801" customWidth="1"/>
    <col min="267" max="267" width="3.71428571428571" style="801" customWidth="1"/>
    <col min="268" max="268" width="12.7142857142857" style="801" customWidth="1"/>
    <col min="269" max="269" width="52.7142857142857" style="801" customWidth="1"/>
    <col min="270" max="273" width="0" style="801" hidden="1" customWidth="1"/>
    <col min="274" max="274" width="12.2857142857143" style="801" customWidth="1"/>
    <col min="275" max="275" width="6.42857142857143" style="801" customWidth="1"/>
    <col min="276" max="276" width="12.2857142857143" style="801" customWidth="1"/>
    <col min="277" max="277" width="0" style="801" hidden="1" customWidth="1"/>
    <col min="278" max="278" width="3.71428571428571" style="801" customWidth="1"/>
    <col min="279" max="279" width="11.1428571428571" style="801" customWidth="1"/>
    <col min="280" max="281" width="10.5714285714286" style="801"/>
    <col min="282" max="282" width="11.1428571428571" style="801" customWidth="1"/>
    <col min="283" max="512" width="10.5714285714286" style="801"/>
    <col min="513" max="520" width="0" style="801" hidden="1" customWidth="1"/>
    <col min="521" max="521" width="3.71428571428571" style="801" customWidth="1"/>
    <col min="522" max="522" width="3.85714285714286" style="801" customWidth="1"/>
    <col min="523" max="523" width="3.71428571428571" style="801" customWidth="1"/>
    <col min="524" max="524" width="12.7142857142857" style="801" customWidth="1"/>
    <col min="525" max="525" width="52.7142857142857" style="801" customWidth="1"/>
    <col min="526" max="529" width="0" style="801" hidden="1" customWidth="1"/>
    <col min="530" max="530" width="12.2857142857143" style="801" customWidth="1"/>
    <col min="531" max="531" width="6.42857142857143" style="801" customWidth="1"/>
    <col min="532" max="532" width="12.2857142857143" style="801" customWidth="1"/>
    <col min="533" max="533" width="0" style="801" hidden="1" customWidth="1"/>
    <col min="534" max="534" width="3.71428571428571" style="801" customWidth="1"/>
    <col min="535" max="535" width="11.1428571428571" style="801" customWidth="1"/>
    <col min="536" max="537" width="10.5714285714286" style="801"/>
    <col min="538" max="538" width="11.1428571428571" style="801" customWidth="1"/>
    <col min="539" max="768" width="10.5714285714286" style="801"/>
    <col min="769" max="776" width="0" style="801" hidden="1" customWidth="1"/>
    <col min="777" max="777" width="3.71428571428571" style="801" customWidth="1"/>
    <col min="778" max="778" width="3.85714285714286" style="801" customWidth="1"/>
    <col min="779" max="779" width="3.71428571428571" style="801" customWidth="1"/>
    <col min="780" max="780" width="12.7142857142857" style="801" customWidth="1"/>
    <col min="781" max="781" width="52.7142857142857" style="801" customWidth="1"/>
    <col min="782" max="785" width="0" style="801" hidden="1" customWidth="1"/>
    <col min="786" max="786" width="12.2857142857143" style="801" customWidth="1"/>
    <col min="787" max="787" width="6.42857142857143" style="801" customWidth="1"/>
    <col min="788" max="788" width="12.2857142857143" style="801" customWidth="1"/>
    <col min="789" max="789" width="0" style="801" hidden="1" customWidth="1"/>
    <col min="790" max="790" width="3.71428571428571" style="801" customWidth="1"/>
    <col min="791" max="791" width="11.1428571428571" style="801" customWidth="1"/>
    <col min="792" max="793" width="10.5714285714286" style="801"/>
    <col min="794" max="794" width="11.1428571428571" style="801" customWidth="1"/>
    <col min="795" max="1024" width="10.5714285714286" style="801"/>
    <col min="1025" max="1032" width="0" style="801" hidden="1" customWidth="1"/>
    <col min="1033" max="1033" width="3.71428571428571" style="801" customWidth="1"/>
    <col min="1034" max="1034" width="3.85714285714286" style="801" customWidth="1"/>
    <col min="1035" max="1035" width="3.71428571428571" style="801" customWidth="1"/>
    <col min="1036" max="1036" width="12.7142857142857" style="801" customWidth="1"/>
    <col min="1037" max="1037" width="52.7142857142857" style="801" customWidth="1"/>
    <col min="1038" max="1041" width="0" style="801" hidden="1" customWidth="1"/>
    <col min="1042" max="1042" width="12.2857142857143" style="801" customWidth="1"/>
    <col min="1043" max="1043" width="6.42857142857143" style="801" customWidth="1"/>
    <col min="1044" max="1044" width="12.2857142857143" style="801" customWidth="1"/>
    <col min="1045" max="1045" width="0" style="801" hidden="1" customWidth="1"/>
    <col min="1046" max="1046" width="3.71428571428571" style="801" customWidth="1"/>
    <col min="1047" max="1047" width="11.1428571428571" style="801" customWidth="1"/>
    <col min="1048" max="1049" width="10.5714285714286" style="801"/>
    <col min="1050" max="1050" width="11.1428571428571" style="801" customWidth="1"/>
    <col min="1051" max="1280" width="10.5714285714286" style="801"/>
    <col min="1281" max="1288" width="0" style="801" hidden="1" customWidth="1"/>
    <col min="1289" max="1289" width="3.71428571428571" style="801" customWidth="1"/>
    <col min="1290" max="1290" width="3.85714285714286" style="801" customWidth="1"/>
    <col min="1291" max="1291" width="3.71428571428571" style="801" customWidth="1"/>
    <col min="1292" max="1292" width="12.7142857142857" style="801" customWidth="1"/>
    <col min="1293" max="1293" width="52.7142857142857" style="801" customWidth="1"/>
    <col min="1294" max="1297" width="0" style="801" hidden="1" customWidth="1"/>
    <col min="1298" max="1298" width="12.2857142857143" style="801" customWidth="1"/>
    <col min="1299" max="1299" width="6.42857142857143" style="801" customWidth="1"/>
    <col min="1300" max="1300" width="12.2857142857143" style="801" customWidth="1"/>
    <col min="1301" max="1301" width="0" style="801" hidden="1" customWidth="1"/>
    <col min="1302" max="1302" width="3.71428571428571" style="801" customWidth="1"/>
    <col min="1303" max="1303" width="11.1428571428571" style="801" customWidth="1"/>
    <col min="1304" max="1305" width="10.5714285714286" style="801"/>
    <col min="1306" max="1306" width="11.1428571428571" style="801" customWidth="1"/>
    <col min="1307" max="1536" width="10.5714285714286" style="801"/>
    <col min="1537" max="1544" width="0" style="801" hidden="1" customWidth="1"/>
    <col min="1545" max="1545" width="3.71428571428571" style="801" customWidth="1"/>
    <col min="1546" max="1546" width="3.85714285714286" style="801" customWidth="1"/>
    <col min="1547" max="1547" width="3.71428571428571" style="801" customWidth="1"/>
    <col min="1548" max="1548" width="12.7142857142857" style="801" customWidth="1"/>
    <col min="1549" max="1549" width="52.7142857142857" style="801" customWidth="1"/>
    <col min="1550" max="1553" width="0" style="801" hidden="1" customWidth="1"/>
    <col min="1554" max="1554" width="12.2857142857143" style="801" customWidth="1"/>
    <col min="1555" max="1555" width="6.42857142857143" style="801" customWidth="1"/>
    <col min="1556" max="1556" width="12.2857142857143" style="801" customWidth="1"/>
    <col min="1557" max="1557" width="0" style="801" hidden="1" customWidth="1"/>
    <col min="1558" max="1558" width="3.71428571428571" style="801" customWidth="1"/>
    <col min="1559" max="1559" width="11.1428571428571" style="801" customWidth="1"/>
    <col min="1560" max="1561" width="10.5714285714286" style="801"/>
    <col min="1562" max="1562" width="11.1428571428571" style="801" customWidth="1"/>
    <col min="1563" max="1792" width="10.5714285714286" style="801"/>
    <col min="1793" max="1800" width="0" style="801" hidden="1" customWidth="1"/>
    <col min="1801" max="1801" width="3.71428571428571" style="801" customWidth="1"/>
    <col min="1802" max="1802" width="3.85714285714286" style="801" customWidth="1"/>
    <col min="1803" max="1803" width="3.71428571428571" style="801" customWidth="1"/>
    <col min="1804" max="1804" width="12.7142857142857" style="801" customWidth="1"/>
    <col min="1805" max="1805" width="52.7142857142857" style="801" customWidth="1"/>
    <col min="1806" max="1809" width="0" style="801" hidden="1" customWidth="1"/>
    <col min="1810" max="1810" width="12.2857142857143" style="801" customWidth="1"/>
    <col min="1811" max="1811" width="6.42857142857143" style="801" customWidth="1"/>
    <col min="1812" max="1812" width="12.2857142857143" style="801" customWidth="1"/>
    <col min="1813" max="1813" width="0" style="801" hidden="1" customWidth="1"/>
    <col min="1814" max="1814" width="3.71428571428571" style="801" customWidth="1"/>
    <col min="1815" max="1815" width="11.1428571428571" style="801" customWidth="1"/>
    <col min="1816" max="1817" width="10.5714285714286" style="801"/>
    <col min="1818" max="1818" width="11.1428571428571" style="801" customWidth="1"/>
    <col min="1819" max="2048" width="10.5714285714286" style="801"/>
    <col min="2049" max="2056" width="0" style="801" hidden="1" customWidth="1"/>
    <col min="2057" max="2057" width="3.71428571428571" style="801" customWidth="1"/>
    <col min="2058" max="2058" width="3.85714285714286" style="801" customWidth="1"/>
    <col min="2059" max="2059" width="3.71428571428571" style="801" customWidth="1"/>
    <col min="2060" max="2060" width="12.7142857142857" style="801" customWidth="1"/>
    <col min="2061" max="2061" width="52.7142857142857" style="801" customWidth="1"/>
    <col min="2062" max="2065" width="0" style="801" hidden="1" customWidth="1"/>
    <col min="2066" max="2066" width="12.2857142857143" style="801" customWidth="1"/>
    <col min="2067" max="2067" width="6.42857142857143" style="801" customWidth="1"/>
    <col min="2068" max="2068" width="12.2857142857143" style="801" customWidth="1"/>
    <col min="2069" max="2069" width="0" style="801" hidden="1" customWidth="1"/>
    <col min="2070" max="2070" width="3.71428571428571" style="801" customWidth="1"/>
    <col min="2071" max="2071" width="11.1428571428571" style="801" customWidth="1"/>
    <col min="2072" max="2073" width="10.5714285714286" style="801"/>
    <col min="2074" max="2074" width="11.1428571428571" style="801" customWidth="1"/>
    <col min="2075" max="2304" width="10.5714285714286" style="801"/>
    <col min="2305" max="2312" width="0" style="801" hidden="1" customWidth="1"/>
    <col min="2313" max="2313" width="3.71428571428571" style="801" customWidth="1"/>
    <col min="2314" max="2314" width="3.85714285714286" style="801" customWidth="1"/>
    <col min="2315" max="2315" width="3.71428571428571" style="801" customWidth="1"/>
    <col min="2316" max="2316" width="12.7142857142857" style="801" customWidth="1"/>
    <col min="2317" max="2317" width="52.7142857142857" style="801" customWidth="1"/>
    <col min="2318" max="2321" width="0" style="801" hidden="1" customWidth="1"/>
    <col min="2322" max="2322" width="12.2857142857143" style="801" customWidth="1"/>
    <col min="2323" max="2323" width="6.42857142857143" style="801" customWidth="1"/>
    <col min="2324" max="2324" width="12.2857142857143" style="801" customWidth="1"/>
    <col min="2325" max="2325" width="0" style="801" hidden="1" customWidth="1"/>
    <col min="2326" max="2326" width="3.71428571428571" style="801" customWidth="1"/>
    <col min="2327" max="2327" width="11.1428571428571" style="801" customWidth="1"/>
    <col min="2328" max="2329" width="10.5714285714286" style="801"/>
    <col min="2330" max="2330" width="11.1428571428571" style="801" customWidth="1"/>
    <col min="2331" max="2560" width="10.5714285714286" style="801"/>
    <col min="2561" max="2568" width="0" style="801" hidden="1" customWidth="1"/>
    <col min="2569" max="2569" width="3.71428571428571" style="801" customWidth="1"/>
    <col min="2570" max="2570" width="3.85714285714286" style="801" customWidth="1"/>
    <col min="2571" max="2571" width="3.71428571428571" style="801" customWidth="1"/>
    <col min="2572" max="2572" width="12.7142857142857" style="801" customWidth="1"/>
    <col min="2573" max="2573" width="52.7142857142857" style="801" customWidth="1"/>
    <col min="2574" max="2577" width="0" style="801" hidden="1" customWidth="1"/>
    <col min="2578" max="2578" width="12.2857142857143" style="801" customWidth="1"/>
    <col min="2579" max="2579" width="6.42857142857143" style="801" customWidth="1"/>
    <col min="2580" max="2580" width="12.2857142857143" style="801" customWidth="1"/>
    <col min="2581" max="2581" width="0" style="801" hidden="1" customWidth="1"/>
    <col min="2582" max="2582" width="3.71428571428571" style="801" customWidth="1"/>
    <col min="2583" max="2583" width="11.1428571428571" style="801" customWidth="1"/>
    <col min="2584" max="2585" width="10.5714285714286" style="801"/>
    <col min="2586" max="2586" width="11.1428571428571" style="801" customWidth="1"/>
    <col min="2587" max="2816" width="10.5714285714286" style="801"/>
    <col min="2817" max="2824" width="0" style="801" hidden="1" customWidth="1"/>
    <col min="2825" max="2825" width="3.71428571428571" style="801" customWidth="1"/>
    <col min="2826" max="2826" width="3.85714285714286" style="801" customWidth="1"/>
    <col min="2827" max="2827" width="3.71428571428571" style="801" customWidth="1"/>
    <col min="2828" max="2828" width="12.7142857142857" style="801" customWidth="1"/>
    <col min="2829" max="2829" width="52.7142857142857" style="801" customWidth="1"/>
    <col min="2830" max="2833" width="0" style="801" hidden="1" customWidth="1"/>
    <col min="2834" max="2834" width="12.2857142857143" style="801" customWidth="1"/>
    <col min="2835" max="2835" width="6.42857142857143" style="801" customWidth="1"/>
    <col min="2836" max="2836" width="12.2857142857143" style="801" customWidth="1"/>
    <col min="2837" max="2837" width="0" style="801" hidden="1" customWidth="1"/>
    <col min="2838" max="2838" width="3.71428571428571" style="801" customWidth="1"/>
    <col min="2839" max="2839" width="11.1428571428571" style="801" customWidth="1"/>
    <col min="2840" max="2841" width="10.5714285714286" style="801"/>
    <col min="2842" max="2842" width="11.1428571428571" style="801" customWidth="1"/>
    <col min="2843" max="3072" width="10.5714285714286" style="801"/>
    <col min="3073" max="3080" width="0" style="801" hidden="1" customWidth="1"/>
    <col min="3081" max="3081" width="3.71428571428571" style="801" customWidth="1"/>
    <col min="3082" max="3082" width="3.85714285714286" style="801" customWidth="1"/>
    <col min="3083" max="3083" width="3.71428571428571" style="801" customWidth="1"/>
    <col min="3084" max="3084" width="12.7142857142857" style="801" customWidth="1"/>
    <col min="3085" max="3085" width="52.7142857142857" style="801" customWidth="1"/>
    <col min="3086" max="3089" width="0" style="801" hidden="1" customWidth="1"/>
    <col min="3090" max="3090" width="12.2857142857143" style="801" customWidth="1"/>
    <col min="3091" max="3091" width="6.42857142857143" style="801" customWidth="1"/>
    <col min="3092" max="3092" width="12.2857142857143" style="801" customWidth="1"/>
    <col min="3093" max="3093" width="0" style="801" hidden="1" customWidth="1"/>
    <col min="3094" max="3094" width="3.71428571428571" style="801" customWidth="1"/>
    <col min="3095" max="3095" width="11.1428571428571" style="801" customWidth="1"/>
    <col min="3096" max="3097" width="10.5714285714286" style="801"/>
    <col min="3098" max="3098" width="11.1428571428571" style="801" customWidth="1"/>
    <col min="3099" max="3328" width="10.5714285714286" style="801"/>
    <col min="3329" max="3336" width="0" style="801" hidden="1" customWidth="1"/>
    <col min="3337" max="3337" width="3.71428571428571" style="801" customWidth="1"/>
    <col min="3338" max="3338" width="3.85714285714286" style="801" customWidth="1"/>
    <col min="3339" max="3339" width="3.71428571428571" style="801" customWidth="1"/>
    <col min="3340" max="3340" width="12.7142857142857" style="801" customWidth="1"/>
    <col min="3341" max="3341" width="52.7142857142857" style="801" customWidth="1"/>
    <col min="3342" max="3345" width="0" style="801" hidden="1" customWidth="1"/>
    <col min="3346" max="3346" width="12.2857142857143" style="801" customWidth="1"/>
    <col min="3347" max="3347" width="6.42857142857143" style="801" customWidth="1"/>
    <col min="3348" max="3348" width="12.2857142857143" style="801" customWidth="1"/>
    <col min="3349" max="3349" width="0" style="801" hidden="1" customWidth="1"/>
    <col min="3350" max="3350" width="3.71428571428571" style="801" customWidth="1"/>
    <col min="3351" max="3351" width="11.1428571428571" style="801" customWidth="1"/>
    <col min="3352" max="3353" width="10.5714285714286" style="801"/>
    <col min="3354" max="3354" width="11.1428571428571" style="801" customWidth="1"/>
    <col min="3355" max="3584" width="10.5714285714286" style="801"/>
    <col min="3585" max="3592" width="0" style="801" hidden="1" customWidth="1"/>
    <col min="3593" max="3593" width="3.71428571428571" style="801" customWidth="1"/>
    <col min="3594" max="3594" width="3.85714285714286" style="801" customWidth="1"/>
    <col min="3595" max="3595" width="3.71428571428571" style="801" customWidth="1"/>
    <col min="3596" max="3596" width="12.7142857142857" style="801" customWidth="1"/>
    <col min="3597" max="3597" width="52.7142857142857" style="801" customWidth="1"/>
    <col min="3598" max="3601" width="0" style="801" hidden="1" customWidth="1"/>
    <col min="3602" max="3602" width="12.2857142857143" style="801" customWidth="1"/>
    <col min="3603" max="3603" width="6.42857142857143" style="801" customWidth="1"/>
    <col min="3604" max="3604" width="12.2857142857143" style="801" customWidth="1"/>
    <col min="3605" max="3605" width="0" style="801" hidden="1" customWidth="1"/>
    <col min="3606" max="3606" width="3.71428571428571" style="801" customWidth="1"/>
    <col min="3607" max="3607" width="11.1428571428571" style="801" customWidth="1"/>
    <col min="3608" max="3609" width="10.5714285714286" style="801"/>
    <col min="3610" max="3610" width="11.1428571428571" style="801" customWidth="1"/>
    <col min="3611" max="3840" width="10.5714285714286" style="801"/>
    <col min="3841" max="3848" width="0" style="801" hidden="1" customWidth="1"/>
    <col min="3849" max="3849" width="3.71428571428571" style="801" customWidth="1"/>
    <col min="3850" max="3850" width="3.85714285714286" style="801" customWidth="1"/>
    <col min="3851" max="3851" width="3.71428571428571" style="801" customWidth="1"/>
    <col min="3852" max="3852" width="12.7142857142857" style="801" customWidth="1"/>
    <col min="3853" max="3853" width="52.7142857142857" style="801" customWidth="1"/>
    <col min="3854" max="3857" width="0" style="801" hidden="1" customWidth="1"/>
    <col min="3858" max="3858" width="12.2857142857143" style="801" customWidth="1"/>
    <col min="3859" max="3859" width="6.42857142857143" style="801" customWidth="1"/>
    <col min="3860" max="3860" width="12.2857142857143" style="801" customWidth="1"/>
    <col min="3861" max="3861" width="0" style="801" hidden="1" customWidth="1"/>
    <col min="3862" max="3862" width="3.71428571428571" style="801" customWidth="1"/>
    <col min="3863" max="3863" width="11.1428571428571" style="801" customWidth="1"/>
    <col min="3864" max="3865" width="10.5714285714286" style="801"/>
    <col min="3866" max="3866" width="11.1428571428571" style="801" customWidth="1"/>
    <col min="3867" max="4096" width="10.5714285714286" style="801"/>
    <col min="4097" max="4104" width="0" style="801" hidden="1" customWidth="1"/>
    <col min="4105" max="4105" width="3.71428571428571" style="801" customWidth="1"/>
    <col min="4106" max="4106" width="3.85714285714286" style="801" customWidth="1"/>
    <col min="4107" max="4107" width="3.71428571428571" style="801" customWidth="1"/>
    <col min="4108" max="4108" width="12.7142857142857" style="801" customWidth="1"/>
    <col min="4109" max="4109" width="52.7142857142857" style="801" customWidth="1"/>
    <col min="4110" max="4113" width="0" style="801" hidden="1" customWidth="1"/>
    <col min="4114" max="4114" width="12.2857142857143" style="801" customWidth="1"/>
    <col min="4115" max="4115" width="6.42857142857143" style="801" customWidth="1"/>
    <col min="4116" max="4116" width="12.2857142857143" style="801" customWidth="1"/>
    <col min="4117" max="4117" width="0" style="801" hidden="1" customWidth="1"/>
    <col min="4118" max="4118" width="3.71428571428571" style="801" customWidth="1"/>
    <col min="4119" max="4119" width="11.1428571428571" style="801" customWidth="1"/>
    <col min="4120" max="4121" width="10.5714285714286" style="801"/>
    <col min="4122" max="4122" width="11.1428571428571" style="801" customWidth="1"/>
    <col min="4123" max="4352" width="10.5714285714286" style="801"/>
    <col min="4353" max="4360" width="0" style="801" hidden="1" customWidth="1"/>
    <col min="4361" max="4361" width="3.71428571428571" style="801" customWidth="1"/>
    <col min="4362" max="4362" width="3.85714285714286" style="801" customWidth="1"/>
    <col min="4363" max="4363" width="3.71428571428571" style="801" customWidth="1"/>
    <col min="4364" max="4364" width="12.7142857142857" style="801" customWidth="1"/>
    <col min="4365" max="4365" width="52.7142857142857" style="801" customWidth="1"/>
    <col min="4366" max="4369" width="0" style="801" hidden="1" customWidth="1"/>
    <col min="4370" max="4370" width="12.2857142857143" style="801" customWidth="1"/>
    <col min="4371" max="4371" width="6.42857142857143" style="801" customWidth="1"/>
    <col min="4372" max="4372" width="12.2857142857143" style="801" customWidth="1"/>
    <col min="4373" max="4373" width="0" style="801" hidden="1" customWidth="1"/>
    <col min="4374" max="4374" width="3.71428571428571" style="801" customWidth="1"/>
    <col min="4375" max="4375" width="11.1428571428571" style="801" customWidth="1"/>
    <col min="4376" max="4377" width="10.5714285714286" style="801"/>
    <col min="4378" max="4378" width="11.1428571428571" style="801" customWidth="1"/>
    <col min="4379" max="4608" width="10.5714285714286" style="801"/>
    <col min="4609" max="4616" width="0" style="801" hidden="1" customWidth="1"/>
    <col min="4617" max="4617" width="3.71428571428571" style="801" customWidth="1"/>
    <col min="4618" max="4618" width="3.85714285714286" style="801" customWidth="1"/>
    <col min="4619" max="4619" width="3.71428571428571" style="801" customWidth="1"/>
    <col min="4620" max="4620" width="12.7142857142857" style="801" customWidth="1"/>
    <col min="4621" max="4621" width="52.7142857142857" style="801" customWidth="1"/>
    <col min="4622" max="4625" width="0" style="801" hidden="1" customWidth="1"/>
    <col min="4626" max="4626" width="12.2857142857143" style="801" customWidth="1"/>
    <col min="4627" max="4627" width="6.42857142857143" style="801" customWidth="1"/>
    <col min="4628" max="4628" width="12.2857142857143" style="801" customWidth="1"/>
    <col min="4629" max="4629" width="0" style="801" hidden="1" customWidth="1"/>
    <col min="4630" max="4630" width="3.71428571428571" style="801" customWidth="1"/>
    <col min="4631" max="4631" width="11.1428571428571" style="801" customWidth="1"/>
    <col min="4632" max="4633" width="10.5714285714286" style="801"/>
    <col min="4634" max="4634" width="11.1428571428571" style="801" customWidth="1"/>
    <col min="4635" max="4864" width="10.5714285714286" style="801"/>
    <col min="4865" max="4872" width="0" style="801" hidden="1" customWidth="1"/>
    <col min="4873" max="4873" width="3.71428571428571" style="801" customWidth="1"/>
    <col min="4874" max="4874" width="3.85714285714286" style="801" customWidth="1"/>
    <col min="4875" max="4875" width="3.71428571428571" style="801" customWidth="1"/>
    <col min="4876" max="4876" width="12.7142857142857" style="801" customWidth="1"/>
    <col min="4877" max="4877" width="52.7142857142857" style="801" customWidth="1"/>
    <col min="4878" max="4881" width="0" style="801" hidden="1" customWidth="1"/>
    <col min="4882" max="4882" width="12.2857142857143" style="801" customWidth="1"/>
    <col min="4883" max="4883" width="6.42857142857143" style="801" customWidth="1"/>
    <col min="4884" max="4884" width="12.2857142857143" style="801" customWidth="1"/>
    <col min="4885" max="4885" width="0" style="801" hidden="1" customWidth="1"/>
    <col min="4886" max="4886" width="3.71428571428571" style="801" customWidth="1"/>
    <col min="4887" max="4887" width="11.1428571428571" style="801" customWidth="1"/>
    <col min="4888" max="4889" width="10.5714285714286" style="801"/>
    <col min="4890" max="4890" width="11.1428571428571" style="801" customWidth="1"/>
    <col min="4891" max="5120" width="10.5714285714286" style="801"/>
    <col min="5121" max="5128" width="0" style="801" hidden="1" customWidth="1"/>
    <col min="5129" max="5129" width="3.71428571428571" style="801" customWidth="1"/>
    <col min="5130" max="5130" width="3.85714285714286" style="801" customWidth="1"/>
    <col min="5131" max="5131" width="3.71428571428571" style="801" customWidth="1"/>
    <col min="5132" max="5132" width="12.7142857142857" style="801" customWidth="1"/>
    <col min="5133" max="5133" width="52.7142857142857" style="801" customWidth="1"/>
    <col min="5134" max="5137" width="0" style="801" hidden="1" customWidth="1"/>
    <col min="5138" max="5138" width="12.2857142857143" style="801" customWidth="1"/>
    <col min="5139" max="5139" width="6.42857142857143" style="801" customWidth="1"/>
    <col min="5140" max="5140" width="12.2857142857143" style="801" customWidth="1"/>
    <col min="5141" max="5141" width="0" style="801" hidden="1" customWidth="1"/>
    <col min="5142" max="5142" width="3.71428571428571" style="801" customWidth="1"/>
    <col min="5143" max="5143" width="11.1428571428571" style="801" customWidth="1"/>
    <col min="5144" max="5145" width="10.5714285714286" style="801"/>
    <col min="5146" max="5146" width="11.1428571428571" style="801" customWidth="1"/>
    <col min="5147" max="5376" width="10.5714285714286" style="801"/>
    <col min="5377" max="5384" width="0" style="801" hidden="1" customWidth="1"/>
    <col min="5385" max="5385" width="3.71428571428571" style="801" customWidth="1"/>
    <col min="5386" max="5386" width="3.85714285714286" style="801" customWidth="1"/>
    <col min="5387" max="5387" width="3.71428571428571" style="801" customWidth="1"/>
    <col min="5388" max="5388" width="12.7142857142857" style="801" customWidth="1"/>
    <col min="5389" max="5389" width="52.7142857142857" style="801" customWidth="1"/>
    <col min="5390" max="5393" width="0" style="801" hidden="1" customWidth="1"/>
    <col min="5394" max="5394" width="12.2857142857143" style="801" customWidth="1"/>
    <col min="5395" max="5395" width="6.42857142857143" style="801" customWidth="1"/>
    <col min="5396" max="5396" width="12.2857142857143" style="801" customWidth="1"/>
    <col min="5397" max="5397" width="0" style="801" hidden="1" customWidth="1"/>
    <col min="5398" max="5398" width="3.71428571428571" style="801" customWidth="1"/>
    <col min="5399" max="5399" width="11.1428571428571" style="801" customWidth="1"/>
    <col min="5400" max="5401" width="10.5714285714286" style="801"/>
    <col min="5402" max="5402" width="11.1428571428571" style="801" customWidth="1"/>
    <col min="5403" max="5632" width="10.5714285714286" style="801"/>
    <col min="5633" max="5640" width="0" style="801" hidden="1" customWidth="1"/>
    <col min="5641" max="5641" width="3.71428571428571" style="801" customWidth="1"/>
    <col min="5642" max="5642" width="3.85714285714286" style="801" customWidth="1"/>
    <col min="5643" max="5643" width="3.71428571428571" style="801" customWidth="1"/>
    <col min="5644" max="5644" width="12.7142857142857" style="801" customWidth="1"/>
    <col min="5645" max="5645" width="52.7142857142857" style="801" customWidth="1"/>
    <col min="5646" max="5649" width="0" style="801" hidden="1" customWidth="1"/>
    <col min="5650" max="5650" width="12.2857142857143" style="801" customWidth="1"/>
    <col min="5651" max="5651" width="6.42857142857143" style="801" customWidth="1"/>
    <col min="5652" max="5652" width="12.2857142857143" style="801" customWidth="1"/>
    <col min="5653" max="5653" width="0" style="801" hidden="1" customWidth="1"/>
    <col min="5654" max="5654" width="3.71428571428571" style="801" customWidth="1"/>
    <col min="5655" max="5655" width="11.1428571428571" style="801" customWidth="1"/>
    <col min="5656" max="5657" width="10.5714285714286" style="801"/>
    <col min="5658" max="5658" width="11.1428571428571" style="801" customWidth="1"/>
    <col min="5659" max="5888" width="10.5714285714286" style="801"/>
    <col min="5889" max="5896" width="0" style="801" hidden="1" customWidth="1"/>
    <col min="5897" max="5897" width="3.71428571428571" style="801" customWidth="1"/>
    <col min="5898" max="5898" width="3.85714285714286" style="801" customWidth="1"/>
    <col min="5899" max="5899" width="3.71428571428571" style="801" customWidth="1"/>
    <col min="5900" max="5900" width="12.7142857142857" style="801" customWidth="1"/>
    <col min="5901" max="5901" width="52.7142857142857" style="801" customWidth="1"/>
    <col min="5902" max="5905" width="0" style="801" hidden="1" customWidth="1"/>
    <col min="5906" max="5906" width="12.2857142857143" style="801" customWidth="1"/>
    <col min="5907" max="5907" width="6.42857142857143" style="801" customWidth="1"/>
    <col min="5908" max="5908" width="12.2857142857143" style="801" customWidth="1"/>
    <col min="5909" max="5909" width="0" style="801" hidden="1" customWidth="1"/>
    <col min="5910" max="5910" width="3.71428571428571" style="801" customWidth="1"/>
    <col min="5911" max="5911" width="11.1428571428571" style="801" customWidth="1"/>
    <col min="5912" max="5913" width="10.5714285714286" style="801"/>
    <col min="5914" max="5914" width="11.1428571428571" style="801" customWidth="1"/>
    <col min="5915" max="6144" width="10.5714285714286" style="801"/>
    <col min="6145" max="6152" width="0" style="801" hidden="1" customWidth="1"/>
    <col min="6153" max="6153" width="3.71428571428571" style="801" customWidth="1"/>
    <col min="6154" max="6154" width="3.85714285714286" style="801" customWidth="1"/>
    <col min="6155" max="6155" width="3.71428571428571" style="801" customWidth="1"/>
    <col min="6156" max="6156" width="12.7142857142857" style="801" customWidth="1"/>
    <col min="6157" max="6157" width="52.7142857142857" style="801" customWidth="1"/>
    <col min="6158" max="6161" width="0" style="801" hidden="1" customWidth="1"/>
    <col min="6162" max="6162" width="12.2857142857143" style="801" customWidth="1"/>
    <col min="6163" max="6163" width="6.42857142857143" style="801" customWidth="1"/>
    <col min="6164" max="6164" width="12.2857142857143" style="801" customWidth="1"/>
    <col min="6165" max="6165" width="0" style="801" hidden="1" customWidth="1"/>
    <col min="6166" max="6166" width="3.71428571428571" style="801" customWidth="1"/>
    <col min="6167" max="6167" width="11.1428571428571" style="801" customWidth="1"/>
    <col min="6168" max="6169" width="10.5714285714286" style="801"/>
    <col min="6170" max="6170" width="11.1428571428571" style="801" customWidth="1"/>
    <col min="6171" max="6400" width="10.5714285714286" style="801"/>
    <col min="6401" max="6408" width="0" style="801" hidden="1" customWidth="1"/>
    <col min="6409" max="6409" width="3.71428571428571" style="801" customWidth="1"/>
    <col min="6410" max="6410" width="3.85714285714286" style="801" customWidth="1"/>
    <col min="6411" max="6411" width="3.71428571428571" style="801" customWidth="1"/>
    <col min="6412" max="6412" width="12.7142857142857" style="801" customWidth="1"/>
    <col min="6413" max="6413" width="52.7142857142857" style="801" customWidth="1"/>
    <col min="6414" max="6417" width="0" style="801" hidden="1" customWidth="1"/>
    <col min="6418" max="6418" width="12.2857142857143" style="801" customWidth="1"/>
    <col min="6419" max="6419" width="6.42857142857143" style="801" customWidth="1"/>
    <col min="6420" max="6420" width="12.2857142857143" style="801" customWidth="1"/>
    <col min="6421" max="6421" width="0" style="801" hidden="1" customWidth="1"/>
    <col min="6422" max="6422" width="3.71428571428571" style="801" customWidth="1"/>
    <col min="6423" max="6423" width="11.1428571428571" style="801" customWidth="1"/>
    <col min="6424" max="6425" width="10.5714285714286" style="801"/>
    <col min="6426" max="6426" width="11.1428571428571" style="801" customWidth="1"/>
    <col min="6427" max="6656" width="10.5714285714286" style="801"/>
    <col min="6657" max="6664" width="0" style="801" hidden="1" customWidth="1"/>
    <col min="6665" max="6665" width="3.71428571428571" style="801" customWidth="1"/>
    <col min="6666" max="6666" width="3.85714285714286" style="801" customWidth="1"/>
    <col min="6667" max="6667" width="3.71428571428571" style="801" customWidth="1"/>
    <col min="6668" max="6668" width="12.7142857142857" style="801" customWidth="1"/>
    <col min="6669" max="6669" width="52.7142857142857" style="801" customWidth="1"/>
    <col min="6670" max="6673" width="0" style="801" hidden="1" customWidth="1"/>
    <col min="6674" max="6674" width="12.2857142857143" style="801" customWidth="1"/>
    <col min="6675" max="6675" width="6.42857142857143" style="801" customWidth="1"/>
    <col min="6676" max="6676" width="12.2857142857143" style="801" customWidth="1"/>
    <col min="6677" max="6677" width="0" style="801" hidden="1" customWidth="1"/>
    <col min="6678" max="6678" width="3.71428571428571" style="801" customWidth="1"/>
    <col min="6679" max="6679" width="11.1428571428571" style="801" customWidth="1"/>
    <col min="6680" max="6681" width="10.5714285714286" style="801"/>
    <col min="6682" max="6682" width="11.1428571428571" style="801" customWidth="1"/>
    <col min="6683" max="6912" width="10.5714285714286" style="801"/>
    <col min="6913" max="6920" width="0" style="801" hidden="1" customWidth="1"/>
    <col min="6921" max="6921" width="3.71428571428571" style="801" customWidth="1"/>
    <col min="6922" max="6922" width="3.85714285714286" style="801" customWidth="1"/>
    <col min="6923" max="6923" width="3.71428571428571" style="801" customWidth="1"/>
    <col min="6924" max="6924" width="12.7142857142857" style="801" customWidth="1"/>
    <col min="6925" max="6925" width="52.7142857142857" style="801" customWidth="1"/>
    <col min="6926" max="6929" width="0" style="801" hidden="1" customWidth="1"/>
    <col min="6930" max="6930" width="12.2857142857143" style="801" customWidth="1"/>
    <col min="6931" max="6931" width="6.42857142857143" style="801" customWidth="1"/>
    <col min="6932" max="6932" width="12.2857142857143" style="801" customWidth="1"/>
    <col min="6933" max="6933" width="0" style="801" hidden="1" customWidth="1"/>
    <col min="6934" max="6934" width="3.71428571428571" style="801" customWidth="1"/>
    <col min="6935" max="6935" width="11.1428571428571" style="801" customWidth="1"/>
    <col min="6936" max="6937" width="10.5714285714286" style="801"/>
    <col min="6938" max="6938" width="11.1428571428571" style="801" customWidth="1"/>
    <col min="6939" max="7168" width="10.5714285714286" style="801"/>
    <col min="7169" max="7176" width="0" style="801" hidden="1" customWidth="1"/>
    <col min="7177" max="7177" width="3.71428571428571" style="801" customWidth="1"/>
    <col min="7178" max="7178" width="3.85714285714286" style="801" customWidth="1"/>
    <col min="7179" max="7179" width="3.71428571428571" style="801" customWidth="1"/>
    <col min="7180" max="7180" width="12.7142857142857" style="801" customWidth="1"/>
    <col min="7181" max="7181" width="52.7142857142857" style="801" customWidth="1"/>
    <col min="7182" max="7185" width="0" style="801" hidden="1" customWidth="1"/>
    <col min="7186" max="7186" width="12.2857142857143" style="801" customWidth="1"/>
    <col min="7187" max="7187" width="6.42857142857143" style="801" customWidth="1"/>
    <col min="7188" max="7188" width="12.2857142857143" style="801" customWidth="1"/>
    <col min="7189" max="7189" width="0" style="801" hidden="1" customWidth="1"/>
    <col min="7190" max="7190" width="3.71428571428571" style="801" customWidth="1"/>
    <col min="7191" max="7191" width="11.1428571428571" style="801" customWidth="1"/>
    <col min="7192" max="7193" width="10.5714285714286" style="801"/>
    <col min="7194" max="7194" width="11.1428571428571" style="801" customWidth="1"/>
    <col min="7195" max="7424" width="10.5714285714286" style="801"/>
    <col min="7425" max="7432" width="0" style="801" hidden="1" customWidth="1"/>
    <col min="7433" max="7433" width="3.71428571428571" style="801" customWidth="1"/>
    <col min="7434" max="7434" width="3.85714285714286" style="801" customWidth="1"/>
    <col min="7435" max="7435" width="3.71428571428571" style="801" customWidth="1"/>
    <col min="7436" max="7436" width="12.7142857142857" style="801" customWidth="1"/>
    <col min="7437" max="7437" width="52.7142857142857" style="801" customWidth="1"/>
    <col min="7438" max="7441" width="0" style="801" hidden="1" customWidth="1"/>
    <col min="7442" max="7442" width="12.2857142857143" style="801" customWidth="1"/>
    <col min="7443" max="7443" width="6.42857142857143" style="801" customWidth="1"/>
    <col min="7444" max="7444" width="12.2857142857143" style="801" customWidth="1"/>
    <col min="7445" max="7445" width="0" style="801" hidden="1" customWidth="1"/>
    <col min="7446" max="7446" width="3.71428571428571" style="801" customWidth="1"/>
    <col min="7447" max="7447" width="11.1428571428571" style="801" customWidth="1"/>
    <col min="7448" max="7449" width="10.5714285714286" style="801"/>
    <col min="7450" max="7450" width="11.1428571428571" style="801" customWidth="1"/>
    <col min="7451" max="7680" width="10.5714285714286" style="801"/>
    <col min="7681" max="7688" width="0" style="801" hidden="1" customWidth="1"/>
    <col min="7689" max="7689" width="3.71428571428571" style="801" customWidth="1"/>
    <col min="7690" max="7690" width="3.85714285714286" style="801" customWidth="1"/>
    <col min="7691" max="7691" width="3.71428571428571" style="801" customWidth="1"/>
    <col min="7692" max="7692" width="12.7142857142857" style="801" customWidth="1"/>
    <col min="7693" max="7693" width="52.7142857142857" style="801" customWidth="1"/>
    <col min="7694" max="7697" width="0" style="801" hidden="1" customWidth="1"/>
    <col min="7698" max="7698" width="12.2857142857143" style="801" customWidth="1"/>
    <col min="7699" max="7699" width="6.42857142857143" style="801" customWidth="1"/>
    <col min="7700" max="7700" width="12.2857142857143" style="801" customWidth="1"/>
    <col min="7701" max="7701" width="0" style="801" hidden="1" customWidth="1"/>
    <col min="7702" max="7702" width="3.71428571428571" style="801" customWidth="1"/>
    <col min="7703" max="7703" width="11.1428571428571" style="801" customWidth="1"/>
    <col min="7704" max="7705" width="10.5714285714286" style="801"/>
    <col min="7706" max="7706" width="11.1428571428571" style="801" customWidth="1"/>
    <col min="7707" max="7936" width="10.5714285714286" style="801"/>
    <col min="7937" max="7944" width="0" style="801" hidden="1" customWidth="1"/>
    <col min="7945" max="7945" width="3.71428571428571" style="801" customWidth="1"/>
    <col min="7946" max="7946" width="3.85714285714286" style="801" customWidth="1"/>
    <col min="7947" max="7947" width="3.71428571428571" style="801" customWidth="1"/>
    <col min="7948" max="7948" width="12.7142857142857" style="801" customWidth="1"/>
    <col min="7949" max="7949" width="52.7142857142857" style="801" customWidth="1"/>
    <col min="7950" max="7953" width="0" style="801" hidden="1" customWidth="1"/>
    <col min="7954" max="7954" width="12.2857142857143" style="801" customWidth="1"/>
    <col min="7955" max="7955" width="6.42857142857143" style="801" customWidth="1"/>
    <col min="7956" max="7956" width="12.2857142857143" style="801" customWidth="1"/>
    <col min="7957" max="7957" width="0" style="801" hidden="1" customWidth="1"/>
    <col min="7958" max="7958" width="3.71428571428571" style="801" customWidth="1"/>
    <col min="7959" max="7959" width="11.1428571428571" style="801" customWidth="1"/>
    <col min="7960" max="7961" width="10.5714285714286" style="801"/>
    <col min="7962" max="7962" width="11.1428571428571" style="801" customWidth="1"/>
    <col min="7963" max="8192" width="10.5714285714286" style="801"/>
    <col min="8193" max="8200" width="0" style="801" hidden="1" customWidth="1"/>
    <col min="8201" max="8201" width="3.71428571428571" style="801" customWidth="1"/>
    <col min="8202" max="8202" width="3.85714285714286" style="801" customWidth="1"/>
    <col min="8203" max="8203" width="3.71428571428571" style="801" customWidth="1"/>
    <col min="8204" max="8204" width="12.7142857142857" style="801" customWidth="1"/>
    <col min="8205" max="8205" width="52.7142857142857" style="801" customWidth="1"/>
    <col min="8206" max="8209" width="0" style="801" hidden="1" customWidth="1"/>
    <col min="8210" max="8210" width="12.2857142857143" style="801" customWidth="1"/>
    <col min="8211" max="8211" width="6.42857142857143" style="801" customWidth="1"/>
    <col min="8212" max="8212" width="12.2857142857143" style="801" customWidth="1"/>
    <col min="8213" max="8213" width="0" style="801" hidden="1" customWidth="1"/>
    <col min="8214" max="8214" width="3.71428571428571" style="801" customWidth="1"/>
    <col min="8215" max="8215" width="11.1428571428571" style="801" customWidth="1"/>
    <col min="8216" max="8217" width="10.5714285714286" style="801"/>
    <col min="8218" max="8218" width="11.1428571428571" style="801" customWidth="1"/>
    <col min="8219" max="8448" width="10.5714285714286" style="801"/>
    <col min="8449" max="8456" width="0" style="801" hidden="1" customWidth="1"/>
    <col min="8457" max="8457" width="3.71428571428571" style="801" customWidth="1"/>
    <col min="8458" max="8458" width="3.85714285714286" style="801" customWidth="1"/>
    <col min="8459" max="8459" width="3.71428571428571" style="801" customWidth="1"/>
    <col min="8460" max="8460" width="12.7142857142857" style="801" customWidth="1"/>
    <col min="8461" max="8461" width="52.7142857142857" style="801" customWidth="1"/>
    <col min="8462" max="8465" width="0" style="801" hidden="1" customWidth="1"/>
    <col min="8466" max="8466" width="12.2857142857143" style="801" customWidth="1"/>
    <col min="8467" max="8467" width="6.42857142857143" style="801" customWidth="1"/>
    <col min="8468" max="8468" width="12.2857142857143" style="801" customWidth="1"/>
    <col min="8469" max="8469" width="0" style="801" hidden="1" customWidth="1"/>
    <col min="8470" max="8470" width="3.71428571428571" style="801" customWidth="1"/>
    <col min="8471" max="8471" width="11.1428571428571" style="801" customWidth="1"/>
    <col min="8472" max="8473" width="10.5714285714286" style="801"/>
    <col min="8474" max="8474" width="11.1428571428571" style="801" customWidth="1"/>
    <col min="8475" max="8704" width="10.5714285714286" style="801"/>
    <col min="8705" max="8712" width="0" style="801" hidden="1" customWidth="1"/>
    <col min="8713" max="8713" width="3.71428571428571" style="801" customWidth="1"/>
    <col min="8714" max="8714" width="3.85714285714286" style="801" customWidth="1"/>
    <col min="8715" max="8715" width="3.71428571428571" style="801" customWidth="1"/>
    <col min="8716" max="8716" width="12.7142857142857" style="801" customWidth="1"/>
    <col min="8717" max="8717" width="52.7142857142857" style="801" customWidth="1"/>
    <col min="8718" max="8721" width="0" style="801" hidden="1" customWidth="1"/>
    <col min="8722" max="8722" width="12.2857142857143" style="801" customWidth="1"/>
    <col min="8723" max="8723" width="6.42857142857143" style="801" customWidth="1"/>
    <col min="8724" max="8724" width="12.2857142857143" style="801" customWidth="1"/>
    <col min="8725" max="8725" width="0" style="801" hidden="1" customWidth="1"/>
    <col min="8726" max="8726" width="3.71428571428571" style="801" customWidth="1"/>
    <col min="8727" max="8727" width="11.1428571428571" style="801" customWidth="1"/>
    <col min="8728" max="8729" width="10.5714285714286" style="801"/>
    <col min="8730" max="8730" width="11.1428571428571" style="801" customWidth="1"/>
    <col min="8731" max="8960" width="10.5714285714286" style="801"/>
    <col min="8961" max="8968" width="0" style="801" hidden="1" customWidth="1"/>
    <col min="8969" max="8969" width="3.71428571428571" style="801" customWidth="1"/>
    <col min="8970" max="8970" width="3.85714285714286" style="801" customWidth="1"/>
    <col min="8971" max="8971" width="3.71428571428571" style="801" customWidth="1"/>
    <col min="8972" max="8972" width="12.7142857142857" style="801" customWidth="1"/>
    <col min="8973" max="8973" width="52.7142857142857" style="801" customWidth="1"/>
    <col min="8974" max="8977" width="0" style="801" hidden="1" customWidth="1"/>
    <col min="8978" max="8978" width="12.2857142857143" style="801" customWidth="1"/>
    <col min="8979" max="8979" width="6.42857142857143" style="801" customWidth="1"/>
    <col min="8980" max="8980" width="12.2857142857143" style="801" customWidth="1"/>
    <col min="8981" max="8981" width="0" style="801" hidden="1" customWidth="1"/>
    <col min="8982" max="8982" width="3.71428571428571" style="801" customWidth="1"/>
    <col min="8983" max="8983" width="11.1428571428571" style="801" customWidth="1"/>
    <col min="8984" max="8985" width="10.5714285714286" style="801"/>
    <col min="8986" max="8986" width="11.1428571428571" style="801" customWidth="1"/>
    <col min="8987" max="9216" width="10.5714285714286" style="801"/>
    <col min="9217" max="9224" width="0" style="801" hidden="1" customWidth="1"/>
    <col min="9225" max="9225" width="3.71428571428571" style="801" customWidth="1"/>
    <col min="9226" max="9226" width="3.85714285714286" style="801" customWidth="1"/>
    <col min="9227" max="9227" width="3.71428571428571" style="801" customWidth="1"/>
    <col min="9228" max="9228" width="12.7142857142857" style="801" customWidth="1"/>
    <col min="9229" max="9229" width="52.7142857142857" style="801" customWidth="1"/>
    <col min="9230" max="9233" width="0" style="801" hidden="1" customWidth="1"/>
    <col min="9234" max="9234" width="12.2857142857143" style="801" customWidth="1"/>
    <col min="9235" max="9235" width="6.42857142857143" style="801" customWidth="1"/>
    <col min="9236" max="9236" width="12.2857142857143" style="801" customWidth="1"/>
    <col min="9237" max="9237" width="0" style="801" hidden="1" customWidth="1"/>
    <col min="9238" max="9238" width="3.71428571428571" style="801" customWidth="1"/>
    <col min="9239" max="9239" width="11.1428571428571" style="801" customWidth="1"/>
    <col min="9240" max="9241" width="10.5714285714286" style="801"/>
    <col min="9242" max="9242" width="11.1428571428571" style="801" customWidth="1"/>
    <col min="9243" max="9472" width="10.5714285714286" style="801"/>
    <col min="9473" max="9480" width="0" style="801" hidden="1" customWidth="1"/>
    <col min="9481" max="9481" width="3.71428571428571" style="801" customWidth="1"/>
    <col min="9482" max="9482" width="3.85714285714286" style="801" customWidth="1"/>
    <col min="9483" max="9483" width="3.71428571428571" style="801" customWidth="1"/>
    <col min="9484" max="9484" width="12.7142857142857" style="801" customWidth="1"/>
    <col min="9485" max="9485" width="52.7142857142857" style="801" customWidth="1"/>
    <col min="9486" max="9489" width="0" style="801" hidden="1" customWidth="1"/>
    <col min="9490" max="9490" width="12.2857142857143" style="801" customWidth="1"/>
    <col min="9491" max="9491" width="6.42857142857143" style="801" customWidth="1"/>
    <col min="9492" max="9492" width="12.2857142857143" style="801" customWidth="1"/>
    <col min="9493" max="9493" width="0" style="801" hidden="1" customWidth="1"/>
    <col min="9494" max="9494" width="3.71428571428571" style="801" customWidth="1"/>
    <col min="9495" max="9495" width="11.1428571428571" style="801" customWidth="1"/>
    <col min="9496" max="9497" width="10.5714285714286" style="801"/>
    <col min="9498" max="9498" width="11.1428571428571" style="801" customWidth="1"/>
    <col min="9499" max="9728" width="10.5714285714286" style="801"/>
    <col min="9729" max="9736" width="0" style="801" hidden="1" customWidth="1"/>
    <col min="9737" max="9737" width="3.71428571428571" style="801" customWidth="1"/>
    <col min="9738" max="9738" width="3.85714285714286" style="801" customWidth="1"/>
    <col min="9739" max="9739" width="3.71428571428571" style="801" customWidth="1"/>
    <col min="9740" max="9740" width="12.7142857142857" style="801" customWidth="1"/>
    <col min="9741" max="9741" width="52.7142857142857" style="801" customWidth="1"/>
    <col min="9742" max="9745" width="0" style="801" hidden="1" customWidth="1"/>
    <col min="9746" max="9746" width="12.2857142857143" style="801" customWidth="1"/>
    <col min="9747" max="9747" width="6.42857142857143" style="801" customWidth="1"/>
    <col min="9748" max="9748" width="12.2857142857143" style="801" customWidth="1"/>
    <col min="9749" max="9749" width="0" style="801" hidden="1" customWidth="1"/>
    <col min="9750" max="9750" width="3.71428571428571" style="801" customWidth="1"/>
    <col min="9751" max="9751" width="11.1428571428571" style="801" customWidth="1"/>
    <col min="9752" max="9753" width="10.5714285714286" style="801"/>
    <col min="9754" max="9754" width="11.1428571428571" style="801" customWidth="1"/>
    <col min="9755" max="9984" width="10.5714285714286" style="801"/>
    <col min="9985" max="9992" width="0" style="801" hidden="1" customWidth="1"/>
    <col min="9993" max="9993" width="3.71428571428571" style="801" customWidth="1"/>
    <col min="9994" max="9994" width="3.85714285714286" style="801" customWidth="1"/>
    <col min="9995" max="9995" width="3.71428571428571" style="801" customWidth="1"/>
    <col min="9996" max="9996" width="12.7142857142857" style="801" customWidth="1"/>
    <col min="9997" max="9997" width="52.7142857142857" style="801" customWidth="1"/>
    <col min="9998" max="10001" width="0" style="801" hidden="1" customWidth="1"/>
    <col min="10002" max="10002" width="12.2857142857143" style="801" customWidth="1"/>
    <col min="10003" max="10003" width="6.42857142857143" style="801" customWidth="1"/>
    <col min="10004" max="10004" width="12.2857142857143" style="801" customWidth="1"/>
    <col min="10005" max="10005" width="0" style="801" hidden="1" customWidth="1"/>
    <col min="10006" max="10006" width="3.71428571428571" style="801" customWidth="1"/>
    <col min="10007" max="10007" width="11.1428571428571" style="801" customWidth="1"/>
    <col min="10008" max="10009" width="10.5714285714286" style="801"/>
    <col min="10010" max="10010" width="11.1428571428571" style="801" customWidth="1"/>
    <col min="10011" max="10240" width="10.5714285714286" style="801"/>
    <col min="10241" max="10248" width="0" style="801" hidden="1" customWidth="1"/>
    <col min="10249" max="10249" width="3.71428571428571" style="801" customWidth="1"/>
    <col min="10250" max="10250" width="3.85714285714286" style="801" customWidth="1"/>
    <col min="10251" max="10251" width="3.71428571428571" style="801" customWidth="1"/>
    <col min="10252" max="10252" width="12.7142857142857" style="801" customWidth="1"/>
    <col min="10253" max="10253" width="52.7142857142857" style="801" customWidth="1"/>
    <col min="10254" max="10257" width="0" style="801" hidden="1" customWidth="1"/>
    <col min="10258" max="10258" width="12.2857142857143" style="801" customWidth="1"/>
    <col min="10259" max="10259" width="6.42857142857143" style="801" customWidth="1"/>
    <col min="10260" max="10260" width="12.2857142857143" style="801" customWidth="1"/>
    <col min="10261" max="10261" width="0" style="801" hidden="1" customWidth="1"/>
    <col min="10262" max="10262" width="3.71428571428571" style="801" customWidth="1"/>
    <col min="10263" max="10263" width="11.1428571428571" style="801" customWidth="1"/>
    <col min="10264" max="10265" width="10.5714285714286" style="801"/>
    <col min="10266" max="10266" width="11.1428571428571" style="801" customWidth="1"/>
    <col min="10267" max="10496" width="10.5714285714286" style="801"/>
    <col min="10497" max="10504" width="0" style="801" hidden="1" customWidth="1"/>
    <col min="10505" max="10505" width="3.71428571428571" style="801" customWidth="1"/>
    <col min="10506" max="10506" width="3.85714285714286" style="801" customWidth="1"/>
    <col min="10507" max="10507" width="3.71428571428571" style="801" customWidth="1"/>
    <col min="10508" max="10508" width="12.7142857142857" style="801" customWidth="1"/>
    <col min="10509" max="10509" width="52.7142857142857" style="801" customWidth="1"/>
    <col min="10510" max="10513" width="0" style="801" hidden="1" customWidth="1"/>
    <col min="10514" max="10514" width="12.2857142857143" style="801" customWidth="1"/>
    <col min="10515" max="10515" width="6.42857142857143" style="801" customWidth="1"/>
    <col min="10516" max="10516" width="12.2857142857143" style="801" customWidth="1"/>
    <col min="10517" max="10517" width="0" style="801" hidden="1" customWidth="1"/>
    <col min="10518" max="10518" width="3.71428571428571" style="801" customWidth="1"/>
    <col min="10519" max="10519" width="11.1428571428571" style="801" customWidth="1"/>
    <col min="10520" max="10521" width="10.5714285714286" style="801"/>
    <col min="10522" max="10522" width="11.1428571428571" style="801" customWidth="1"/>
    <col min="10523" max="10752" width="10.5714285714286" style="801"/>
    <col min="10753" max="10760" width="0" style="801" hidden="1" customWidth="1"/>
    <col min="10761" max="10761" width="3.71428571428571" style="801" customWidth="1"/>
    <col min="10762" max="10762" width="3.85714285714286" style="801" customWidth="1"/>
    <col min="10763" max="10763" width="3.71428571428571" style="801" customWidth="1"/>
    <col min="10764" max="10764" width="12.7142857142857" style="801" customWidth="1"/>
    <col min="10765" max="10765" width="52.7142857142857" style="801" customWidth="1"/>
    <col min="10766" max="10769" width="0" style="801" hidden="1" customWidth="1"/>
    <col min="10770" max="10770" width="12.2857142857143" style="801" customWidth="1"/>
    <col min="10771" max="10771" width="6.42857142857143" style="801" customWidth="1"/>
    <col min="10772" max="10772" width="12.2857142857143" style="801" customWidth="1"/>
    <col min="10773" max="10773" width="0" style="801" hidden="1" customWidth="1"/>
    <col min="10774" max="10774" width="3.71428571428571" style="801" customWidth="1"/>
    <col min="10775" max="10775" width="11.1428571428571" style="801" customWidth="1"/>
    <col min="10776" max="10777" width="10.5714285714286" style="801"/>
    <col min="10778" max="10778" width="11.1428571428571" style="801" customWidth="1"/>
    <col min="10779" max="11008" width="10.5714285714286" style="801"/>
    <col min="11009" max="11016" width="0" style="801" hidden="1" customWidth="1"/>
    <col min="11017" max="11017" width="3.71428571428571" style="801" customWidth="1"/>
    <col min="11018" max="11018" width="3.85714285714286" style="801" customWidth="1"/>
    <col min="11019" max="11019" width="3.71428571428571" style="801" customWidth="1"/>
    <col min="11020" max="11020" width="12.7142857142857" style="801" customWidth="1"/>
    <col min="11021" max="11021" width="52.7142857142857" style="801" customWidth="1"/>
    <col min="11022" max="11025" width="0" style="801" hidden="1" customWidth="1"/>
    <col min="11026" max="11026" width="12.2857142857143" style="801" customWidth="1"/>
    <col min="11027" max="11027" width="6.42857142857143" style="801" customWidth="1"/>
    <col min="11028" max="11028" width="12.2857142857143" style="801" customWidth="1"/>
    <col min="11029" max="11029" width="0" style="801" hidden="1" customWidth="1"/>
    <col min="11030" max="11030" width="3.71428571428571" style="801" customWidth="1"/>
    <col min="11031" max="11031" width="11.1428571428571" style="801" customWidth="1"/>
    <col min="11032" max="11033" width="10.5714285714286" style="801"/>
    <col min="11034" max="11034" width="11.1428571428571" style="801" customWidth="1"/>
    <col min="11035" max="11264" width="10.5714285714286" style="801"/>
    <col min="11265" max="11272" width="0" style="801" hidden="1" customWidth="1"/>
    <col min="11273" max="11273" width="3.71428571428571" style="801" customWidth="1"/>
    <col min="11274" max="11274" width="3.85714285714286" style="801" customWidth="1"/>
    <col min="11275" max="11275" width="3.71428571428571" style="801" customWidth="1"/>
    <col min="11276" max="11276" width="12.7142857142857" style="801" customWidth="1"/>
    <col min="11277" max="11277" width="52.7142857142857" style="801" customWidth="1"/>
    <col min="11278" max="11281" width="0" style="801" hidden="1" customWidth="1"/>
    <col min="11282" max="11282" width="12.2857142857143" style="801" customWidth="1"/>
    <col min="11283" max="11283" width="6.42857142857143" style="801" customWidth="1"/>
    <col min="11284" max="11284" width="12.2857142857143" style="801" customWidth="1"/>
    <col min="11285" max="11285" width="0" style="801" hidden="1" customWidth="1"/>
    <col min="11286" max="11286" width="3.71428571428571" style="801" customWidth="1"/>
    <col min="11287" max="11287" width="11.1428571428571" style="801" customWidth="1"/>
    <col min="11288" max="11289" width="10.5714285714286" style="801"/>
    <col min="11290" max="11290" width="11.1428571428571" style="801" customWidth="1"/>
    <col min="11291" max="11520" width="10.5714285714286" style="801"/>
    <col min="11521" max="11528" width="0" style="801" hidden="1" customWidth="1"/>
    <col min="11529" max="11529" width="3.71428571428571" style="801" customWidth="1"/>
    <col min="11530" max="11530" width="3.85714285714286" style="801" customWidth="1"/>
    <col min="11531" max="11531" width="3.71428571428571" style="801" customWidth="1"/>
    <col min="11532" max="11532" width="12.7142857142857" style="801" customWidth="1"/>
    <col min="11533" max="11533" width="52.7142857142857" style="801" customWidth="1"/>
    <col min="11534" max="11537" width="0" style="801" hidden="1" customWidth="1"/>
    <col min="11538" max="11538" width="12.2857142857143" style="801" customWidth="1"/>
    <col min="11539" max="11539" width="6.42857142857143" style="801" customWidth="1"/>
    <col min="11540" max="11540" width="12.2857142857143" style="801" customWidth="1"/>
    <col min="11541" max="11541" width="0" style="801" hidden="1" customWidth="1"/>
    <col min="11542" max="11542" width="3.71428571428571" style="801" customWidth="1"/>
    <col min="11543" max="11543" width="11.1428571428571" style="801" customWidth="1"/>
    <col min="11544" max="11545" width="10.5714285714286" style="801"/>
    <col min="11546" max="11546" width="11.1428571428571" style="801" customWidth="1"/>
    <col min="11547" max="11776" width="10.5714285714286" style="801"/>
    <col min="11777" max="11784" width="0" style="801" hidden="1" customWidth="1"/>
    <col min="11785" max="11785" width="3.71428571428571" style="801" customWidth="1"/>
    <col min="11786" max="11786" width="3.85714285714286" style="801" customWidth="1"/>
    <col min="11787" max="11787" width="3.71428571428571" style="801" customWidth="1"/>
    <col min="11788" max="11788" width="12.7142857142857" style="801" customWidth="1"/>
    <col min="11789" max="11789" width="52.7142857142857" style="801" customWidth="1"/>
    <col min="11790" max="11793" width="0" style="801" hidden="1" customWidth="1"/>
    <col min="11794" max="11794" width="12.2857142857143" style="801" customWidth="1"/>
    <col min="11795" max="11795" width="6.42857142857143" style="801" customWidth="1"/>
    <col min="11796" max="11796" width="12.2857142857143" style="801" customWidth="1"/>
    <col min="11797" max="11797" width="0" style="801" hidden="1" customWidth="1"/>
    <col min="11798" max="11798" width="3.71428571428571" style="801" customWidth="1"/>
    <col min="11799" max="11799" width="11.1428571428571" style="801" customWidth="1"/>
    <col min="11800" max="11801" width="10.5714285714286" style="801"/>
    <col min="11802" max="11802" width="11.1428571428571" style="801" customWidth="1"/>
    <col min="11803" max="12032" width="10.5714285714286" style="801"/>
    <col min="12033" max="12040" width="0" style="801" hidden="1" customWidth="1"/>
    <col min="12041" max="12041" width="3.71428571428571" style="801" customWidth="1"/>
    <col min="12042" max="12042" width="3.85714285714286" style="801" customWidth="1"/>
    <col min="12043" max="12043" width="3.71428571428571" style="801" customWidth="1"/>
    <col min="12044" max="12044" width="12.7142857142857" style="801" customWidth="1"/>
    <col min="12045" max="12045" width="52.7142857142857" style="801" customWidth="1"/>
    <col min="12046" max="12049" width="0" style="801" hidden="1" customWidth="1"/>
    <col min="12050" max="12050" width="12.2857142857143" style="801" customWidth="1"/>
    <col min="12051" max="12051" width="6.42857142857143" style="801" customWidth="1"/>
    <col min="12052" max="12052" width="12.2857142857143" style="801" customWidth="1"/>
    <col min="12053" max="12053" width="0" style="801" hidden="1" customWidth="1"/>
    <col min="12054" max="12054" width="3.71428571428571" style="801" customWidth="1"/>
    <col min="12055" max="12055" width="11.1428571428571" style="801" customWidth="1"/>
    <col min="12056" max="12057" width="10.5714285714286" style="801"/>
    <col min="12058" max="12058" width="11.1428571428571" style="801" customWidth="1"/>
    <col min="12059" max="12288" width="10.5714285714286" style="801"/>
    <col min="12289" max="12296" width="0" style="801" hidden="1" customWidth="1"/>
    <col min="12297" max="12297" width="3.71428571428571" style="801" customWidth="1"/>
    <col min="12298" max="12298" width="3.85714285714286" style="801" customWidth="1"/>
    <col min="12299" max="12299" width="3.71428571428571" style="801" customWidth="1"/>
    <col min="12300" max="12300" width="12.7142857142857" style="801" customWidth="1"/>
    <col min="12301" max="12301" width="52.7142857142857" style="801" customWidth="1"/>
    <col min="12302" max="12305" width="0" style="801" hidden="1" customWidth="1"/>
    <col min="12306" max="12306" width="12.2857142857143" style="801" customWidth="1"/>
    <col min="12307" max="12307" width="6.42857142857143" style="801" customWidth="1"/>
    <col min="12308" max="12308" width="12.2857142857143" style="801" customWidth="1"/>
    <col min="12309" max="12309" width="0" style="801" hidden="1" customWidth="1"/>
    <col min="12310" max="12310" width="3.71428571428571" style="801" customWidth="1"/>
    <col min="12311" max="12311" width="11.1428571428571" style="801" customWidth="1"/>
    <col min="12312" max="12313" width="10.5714285714286" style="801"/>
    <col min="12314" max="12314" width="11.1428571428571" style="801" customWidth="1"/>
    <col min="12315" max="12544" width="10.5714285714286" style="801"/>
    <col min="12545" max="12552" width="0" style="801" hidden="1" customWidth="1"/>
    <col min="12553" max="12553" width="3.71428571428571" style="801" customWidth="1"/>
    <col min="12554" max="12554" width="3.85714285714286" style="801" customWidth="1"/>
    <col min="12555" max="12555" width="3.71428571428571" style="801" customWidth="1"/>
    <col min="12556" max="12556" width="12.7142857142857" style="801" customWidth="1"/>
    <col min="12557" max="12557" width="52.7142857142857" style="801" customWidth="1"/>
    <col min="12558" max="12561" width="0" style="801" hidden="1" customWidth="1"/>
    <col min="12562" max="12562" width="12.2857142857143" style="801" customWidth="1"/>
    <col min="12563" max="12563" width="6.42857142857143" style="801" customWidth="1"/>
    <col min="12564" max="12564" width="12.2857142857143" style="801" customWidth="1"/>
    <col min="12565" max="12565" width="0" style="801" hidden="1" customWidth="1"/>
    <col min="12566" max="12566" width="3.71428571428571" style="801" customWidth="1"/>
    <col min="12567" max="12567" width="11.1428571428571" style="801" customWidth="1"/>
    <col min="12568" max="12569" width="10.5714285714286" style="801"/>
    <col min="12570" max="12570" width="11.1428571428571" style="801" customWidth="1"/>
    <col min="12571" max="12800" width="10.5714285714286" style="801"/>
    <col min="12801" max="12808" width="0" style="801" hidden="1" customWidth="1"/>
    <col min="12809" max="12809" width="3.71428571428571" style="801" customWidth="1"/>
    <col min="12810" max="12810" width="3.85714285714286" style="801" customWidth="1"/>
    <col min="12811" max="12811" width="3.71428571428571" style="801" customWidth="1"/>
    <col min="12812" max="12812" width="12.7142857142857" style="801" customWidth="1"/>
    <col min="12813" max="12813" width="52.7142857142857" style="801" customWidth="1"/>
    <col min="12814" max="12817" width="0" style="801" hidden="1" customWidth="1"/>
    <col min="12818" max="12818" width="12.2857142857143" style="801" customWidth="1"/>
    <col min="12819" max="12819" width="6.42857142857143" style="801" customWidth="1"/>
    <col min="12820" max="12820" width="12.2857142857143" style="801" customWidth="1"/>
    <col min="12821" max="12821" width="0" style="801" hidden="1" customWidth="1"/>
    <col min="12822" max="12822" width="3.71428571428571" style="801" customWidth="1"/>
    <col min="12823" max="12823" width="11.1428571428571" style="801" customWidth="1"/>
    <col min="12824" max="12825" width="10.5714285714286" style="801"/>
    <col min="12826" max="12826" width="11.1428571428571" style="801" customWidth="1"/>
    <col min="12827" max="13056" width="10.5714285714286" style="801"/>
    <col min="13057" max="13064" width="0" style="801" hidden="1" customWidth="1"/>
    <col min="13065" max="13065" width="3.71428571428571" style="801" customWidth="1"/>
    <col min="13066" max="13066" width="3.85714285714286" style="801" customWidth="1"/>
    <col min="13067" max="13067" width="3.71428571428571" style="801" customWidth="1"/>
    <col min="13068" max="13068" width="12.7142857142857" style="801" customWidth="1"/>
    <col min="13069" max="13069" width="52.7142857142857" style="801" customWidth="1"/>
    <col min="13070" max="13073" width="0" style="801" hidden="1" customWidth="1"/>
    <col min="13074" max="13074" width="12.2857142857143" style="801" customWidth="1"/>
    <col min="13075" max="13075" width="6.42857142857143" style="801" customWidth="1"/>
    <col min="13076" max="13076" width="12.2857142857143" style="801" customWidth="1"/>
    <col min="13077" max="13077" width="0" style="801" hidden="1" customWidth="1"/>
    <col min="13078" max="13078" width="3.71428571428571" style="801" customWidth="1"/>
    <col min="13079" max="13079" width="11.1428571428571" style="801" customWidth="1"/>
    <col min="13080" max="13081" width="10.5714285714286" style="801"/>
    <col min="13082" max="13082" width="11.1428571428571" style="801" customWidth="1"/>
    <col min="13083" max="13312" width="10.5714285714286" style="801"/>
    <col min="13313" max="13320" width="0" style="801" hidden="1" customWidth="1"/>
    <col min="13321" max="13321" width="3.71428571428571" style="801" customWidth="1"/>
    <col min="13322" max="13322" width="3.85714285714286" style="801" customWidth="1"/>
    <col min="13323" max="13323" width="3.71428571428571" style="801" customWidth="1"/>
    <col min="13324" max="13324" width="12.7142857142857" style="801" customWidth="1"/>
    <col min="13325" max="13325" width="52.7142857142857" style="801" customWidth="1"/>
    <col min="13326" max="13329" width="0" style="801" hidden="1" customWidth="1"/>
    <col min="13330" max="13330" width="12.2857142857143" style="801" customWidth="1"/>
    <col min="13331" max="13331" width="6.42857142857143" style="801" customWidth="1"/>
    <col min="13332" max="13332" width="12.2857142857143" style="801" customWidth="1"/>
    <col min="13333" max="13333" width="0" style="801" hidden="1" customWidth="1"/>
    <col min="13334" max="13334" width="3.71428571428571" style="801" customWidth="1"/>
    <col min="13335" max="13335" width="11.1428571428571" style="801" customWidth="1"/>
    <col min="13336" max="13337" width="10.5714285714286" style="801"/>
    <col min="13338" max="13338" width="11.1428571428571" style="801" customWidth="1"/>
    <col min="13339" max="13568" width="10.5714285714286" style="801"/>
    <col min="13569" max="13576" width="0" style="801" hidden="1" customWidth="1"/>
    <col min="13577" max="13577" width="3.71428571428571" style="801" customWidth="1"/>
    <col min="13578" max="13578" width="3.85714285714286" style="801" customWidth="1"/>
    <col min="13579" max="13579" width="3.71428571428571" style="801" customWidth="1"/>
    <col min="13580" max="13580" width="12.7142857142857" style="801" customWidth="1"/>
    <col min="13581" max="13581" width="52.7142857142857" style="801" customWidth="1"/>
    <col min="13582" max="13585" width="0" style="801" hidden="1" customWidth="1"/>
    <col min="13586" max="13586" width="12.2857142857143" style="801" customWidth="1"/>
    <col min="13587" max="13587" width="6.42857142857143" style="801" customWidth="1"/>
    <col min="13588" max="13588" width="12.2857142857143" style="801" customWidth="1"/>
    <col min="13589" max="13589" width="0" style="801" hidden="1" customWidth="1"/>
    <col min="13590" max="13590" width="3.71428571428571" style="801" customWidth="1"/>
    <col min="13591" max="13591" width="11.1428571428571" style="801" customWidth="1"/>
    <col min="13592" max="13593" width="10.5714285714286" style="801"/>
    <col min="13594" max="13594" width="11.1428571428571" style="801" customWidth="1"/>
    <col min="13595" max="13824" width="10.5714285714286" style="801"/>
    <col min="13825" max="13832" width="0" style="801" hidden="1" customWidth="1"/>
    <col min="13833" max="13833" width="3.71428571428571" style="801" customWidth="1"/>
    <col min="13834" max="13834" width="3.85714285714286" style="801" customWidth="1"/>
    <col min="13835" max="13835" width="3.71428571428571" style="801" customWidth="1"/>
    <col min="13836" max="13836" width="12.7142857142857" style="801" customWidth="1"/>
    <col min="13837" max="13837" width="52.7142857142857" style="801" customWidth="1"/>
    <col min="13838" max="13841" width="0" style="801" hidden="1" customWidth="1"/>
    <col min="13842" max="13842" width="12.2857142857143" style="801" customWidth="1"/>
    <col min="13843" max="13843" width="6.42857142857143" style="801" customWidth="1"/>
    <col min="13844" max="13844" width="12.2857142857143" style="801" customWidth="1"/>
    <col min="13845" max="13845" width="0" style="801" hidden="1" customWidth="1"/>
    <col min="13846" max="13846" width="3.71428571428571" style="801" customWidth="1"/>
    <col min="13847" max="13847" width="11.1428571428571" style="801" customWidth="1"/>
    <col min="13848" max="13849" width="10.5714285714286" style="801"/>
    <col min="13850" max="13850" width="11.1428571428571" style="801" customWidth="1"/>
    <col min="13851" max="14080" width="10.5714285714286" style="801"/>
    <col min="14081" max="14088" width="0" style="801" hidden="1" customWidth="1"/>
    <col min="14089" max="14089" width="3.71428571428571" style="801" customWidth="1"/>
    <col min="14090" max="14090" width="3.85714285714286" style="801" customWidth="1"/>
    <col min="14091" max="14091" width="3.71428571428571" style="801" customWidth="1"/>
    <col min="14092" max="14092" width="12.7142857142857" style="801" customWidth="1"/>
    <col min="14093" max="14093" width="52.7142857142857" style="801" customWidth="1"/>
    <col min="14094" max="14097" width="0" style="801" hidden="1" customWidth="1"/>
    <col min="14098" max="14098" width="12.2857142857143" style="801" customWidth="1"/>
    <col min="14099" max="14099" width="6.42857142857143" style="801" customWidth="1"/>
    <col min="14100" max="14100" width="12.2857142857143" style="801" customWidth="1"/>
    <col min="14101" max="14101" width="0" style="801" hidden="1" customWidth="1"/>
    <col min="14102" max="14102" width="3.71428571428571" style="801" customWidth="1"/>
    <col min="14103" max="14103" width="11.1428571428571" style="801" customWidth="1"/>
    <col min="14104" max="14105" width="10.5714285714286" style="801"/>
    <col min="14106" max="14106" width="11.1428571428571" style="801" customWidth="1"/>
    <col min="14107" max="14336" width="10.5714285714286" style="801"/>
    <col min="14337" max="14344" width="0" style="801" hidden="1" customWidth="1"/>
    <col min="14345" max="14345" width="3.71428571428571" style="801" customWidth="1"/>
    <col min="14346" max="14346" width="3.85714285714286" style="801" customWidth="1"/>
    <col min="14347" max="14347" width="3.71428571428571" style="801" customWidth="1"/>
    <col min="14348" max="14348" width="12.7142857142857" style="801" customWidth="1"/>
    <col min="14349" max="14349" width="52.7142857142857" style="801" customWidth="1"/>
    <col min="14350" max="14353" width="0" style="801" hidden="1" customWidth="1"/>
    <col min="14354" max="14354" width="12.2857142857143" style="801" customWidth="1"/>
    <col min="14355" max="14355" width="6.42857142857143" style="801" customWidth="1"/>
    <col min="14356" max="14356" width="12.2857142857143" style="801" customWidth="1"/>
    <col min="14357" max="14357" width="0" style="801" hidden="1" customWidth="1"/>
    <col min="14358" max="14358" width="3.71428571428571" style="801" customWidth="1"/>
    <col min="14359" max="14359" width="11.1428571428571" style="801" customWidth="1"/>
    <col min="14360" max="14361" width="10.5714285714286" style="801"/>
    <col min="14362" max="14362" width="11.1428571428571" style="801" customWidth="1"/>
    <col min="14363" max="14592" width="10.5714285714286" style="801"/>
    <col min="14593" max="14600" width="0" style="801" hidden="1" customWidth="1"/>
    <col min="14601" max="14601" width="3.71428571428571" style="801" customWidth="1"/>
    <col min="14602" max="14602" width="3.85714285714286" style="801" customWidth="1"/>
    <col min="14603" max="14603" width="3.71428571428571" style="801" customWidth="1"/>
    <col min="14604" max="14604" width="12.7142857142857" style="801" customWidth="1"/>
    <col min="14605" max="14605" width="52.7142857142857" style="801" customWidth="1"/>
    <col min="14606" max="14609" width="0" style="801" hidden="1" customWidth="1"/>
    <col min="14610" max="14610" width="12.2857142857143" style="801" customWidth="1"/>
    <col min="14611" max="14611" width="6.42857142857143" style="801" customWidth="1"/>
    <col min="14612" max="14612" width="12.2857142857143" style="801" customWidth="1"/>
    <col min="14613" max="14613" width="0" style="801" hidden="1" customWidth="1"/>
    <col min="14614" max="14614" width="3.71428571428571" style="801" customWidth="1"/>
    <col min="14615" max="14615" width="11.1428571428571" style="801" customWidth="1"/>
    <col min="14616" max="14617" width="10.5714285714286" style="801"/>
    <col min="14618" max="14618" width="11.1428571428571" style="801" customWidth="1"/>
    <col min="14619" max="14848" width="10.5714285714286" style="801"/>
    <col min="14849" max="14856" width="0" style="801" hidden="1" customWidth="1"/>
    <col min="14857" max="14857" width="3.71428571428571" style="801" customWidth="1"/>
    <col min="14858" max="14858" width="3.85714285714286" style="801" customWidth="1"/>
    <col min="14859" max="14859" width="3.71428571428571" style="801" customWidth="1"/>
    <col min="14860" max="14860" width="12.7142857142857" style="801" customWidth="1"/>
    <col min="14861" max="14861" width="52.7142857142857" style="801" customWidth="1"/>
    <col min="14862" max="14865" width="0" style="801" hidden="1" customWidth="1"/>
    <col min="14866" max="14866" width="12.2857142857143" style="801" customWidth="1"/>
    <col min="14867" max="14867" width="6.42857142857143" style="801" customWidth="1"/>
    <col min="14868" max="14868" width="12.2857142857143" style="801" customWidth="1"/>
    <col min="14869" max="14869" width="0" style="801" hidden="1" customWidth="1"/>
    <col min="14870" max="14870" width="3.71428571428571" style="801" customWidth="1"/>
    <col min="14871" max="14871" width="11.1428571428571" style="801" customWidth="1"/>
    <col min="14872" max="14873" width="10.5714285714286" style="801"/>
    <col min="14874" max="14874" width="11.1428571428571" style="801" customWidth="1"/>
    <col min="14875" max="15104" width="10.5714285714286" style="801"/>
    <col min="15105" max="15112" width="0" style="801" hidden="1" customWidth="1"/>
    <col min="15113" max="15113" width="3.71428571428571" style="801" customWidth="1"/>
    <col min="15114" max="15114" width="3.85714285714286" style="801" customWidth="1"/>
    <col min="15115" max="15115" width="3.71428571428571" style="801" customWidth="1"/>
    <col min="15116" max="15116" width="12.7142857142857" style="801" customWidth="1"/>
    <col min="15117" max="15117" width="52.7142857142857" style="801" customWidth="1"/>
    <col min="15118" max="15121" width="0" style="801" hidden="1" customWidth="1"/>
    <col min="15122" max="15122" width="12.2857142857143" style="801" customWidth="1"/>
    <col min="15123" max="15123" width="6.42857142857143" style="801" customWidth="1"/>
    <col min="15124" max="15124" width="12.2857142857143" style="801" customWidth="1"/>
    <col min="15125" max="15125" width="0" style="801" hidden="1" customWidth="1"/>
    <col min="15126" max="15126" width="3.71428571428571" style="801" customWidth="1"/>
    <col min="15127" max="15127" width="11.1428571428571" style="801" customWidth="1"/>
    <col min="15128" max="15129" width="10.5714285714286" style="801"/>
    <col min="15130" max="15130" width="11.1428571428571" style="801" customWidth="1"/>
    <col min="15131" max="15360" width="10.5714285714286" style="801"/>
    <col min="15361" max="15368" width="0" style="801" hidden="1" customWidth="1"/>
    <col min="15369" max="15369" width="3.71428571428571" style="801" customWidth="1"/>
    <col min="15370" max="15370" width="3.85714285714286" style="801" customWidth="1"/>
    <col min="15371" max="15371" width="3.71428571428571" style="801" customWidth="1"/>
    <col min="15372" max="15372" width="12.7142857142857" style="801" customWidth="1"/>
    <col min="15373" max="15373" width="52.7142857142857" style="801" customWidth="1"/>
    <col min="15374" max="15377" width="0" style="801" hidden="1" customWidth="1"/>
    <col min="15378" max="15378" width="12.2857142857143" style="801" customWidth="1"/>
    <col min="15379" max="15379" width="6.42857142857143" style="801" customWidth="1"/>
    <col min="15380" max="15380" width="12.2857142857143" style="801" customWidth="1"/>
    <col min="15381" max="15381" width="0" style="801" hidden="1" customWidth="1"/>
    <col min="15382" max="15382" width="3.71428571428571" style="801" customWidth="1"/>
    <col min="15383" max="15383" width="11.1428571428571" style="801" customWidth="1"/>
    <col min="15384" max="15385" width="10.5714285714286" style="801"/>
    <col min="15386" max="15386" width="11.1428571428571" style="801" customWidth="1"/>
    <col min="15387" max="15616" width="10.5714285714286" style="801"/>
    <col min="15617" max="15624" width="0" style="801" hidden="1" customWidth="1"/>
    <col min="15625" max="15625" width="3.71428571428571" style="801" customWidth="1"/>
    <col min="15626" max="15626" width="3.85714285714286" style="801" customWidth="1"/>
    <col min="15627" max="15627" width="3.71428571428571" style="801" customWidth="1"/>
    <col min="15628" max="15628" width="12.7142857142857" style="801" customWidth="1"/>
    <col min="15629" max="15629" width="52.7142857142857" style="801" customWidth="1"/>
    <col min="15630" max="15633" width="0" style="801" hidden="1" customWidth="1"/>
    <col min="15634" max="15634" width="12.2857142857143" style="801" customWidth="1"/>
    <col min="15635" max="15635" width="6.42857142857143" style="801" customWidth="1"/>
    <col min="15636" max="15636" width="12.2857142857143" style="801" customWidth="1"/>
    <col min="15637" max="15637" width="0" style="801" hidden="1" customWidth="1"/>
    <col min="15638" max="15638" width="3.71428571428571" style="801" customWidth="1"/>
    <col min="15639" max="15639" width="11.1428571428571" style="801" customWidth="1"/>
    <col min="15640" max="15641" width="10.5714285714286" style="801"/>
    <col min="15642" max="15642" width="11.1428571428571" style="801" customWidth="1"/>
    <col min="15643" max="15872" width="10.5714285714286" style="801"/>
    <col min="15873" max="15880" width="0" style="801" hidden="1" customWidth="1"/>
    <col min="15881" max="15881" width="3.71428571428571" style="801" customWidth="1"/>
    <col min="15882" max="15882" width="3.85714285714286" style="801" customWidth="1"/>
    <col min="15883" max="15883" width="3.71428571428571" style="801" customWidth="1"/>
    <col min="15884" max="15884" width="12.7142857142857" style="801" customWidth="1"/>
    <col min="15885" max="15885" width="52.7142857142857" style="801" customWidth="1"/>
    <col min="15886" max="15889" width="0" style="801" hidden="1" customWidth="1"/>
    <col min="15890" max="15890" width="12.2857142857143" style="801" customWidth="1"/>
    <col min="15891" max="15891" width="6.42857142857143" style="801" customWidth="1"/>
    <col min="15892" max="15892" width="12.2857142857143" style="801" customWidth="1"/>
    <col min="15893" max="15893" width="0" style="801" hidden="1" customWidth="1"/>
    <col min="15894" max="15894" width="3.71428571428571" style="801" customWidth="1"/>
    <col min="15895" max="15895" width="11.1428571428571" style="801" customWidth="1"/>
    <col min="15896" max="15897" width="10.5714285714286" style="801"/>
    <col min="15898" max="15898" width="11.1428571428571" style="801" customWidth="1"/>
    <col min="15899" max="16128" width="10.5714285714286" style="801"/>
    <col min="16129" max="16136" width="0" style="801" hidden="1" customWidth="1"/>
    <col min="16137" max="16137" width="3.71428571428571" style="801" customWidth="1"/>
    <col min="16138" max="16138" width="3.85714285714286" style="801" customWidth="1"/>
    <col min="16139" max="16139" width="3.71428571428571" style="801" customWidth="1"/>
    <col min="16140" max="16140" width="12.7142857142857" style="801" customWidth="1"/>
    <col min="16141" max="16141" width="52.7142857142857" style="801" customWidth="1"/>
    <col min="16142" max="16145" width="0" style="801" hidden="1" customWidth="1"/>
    <col min="16146" max="16146" width="12.2857142857143" style="801" customWidth="1"/>
    <col min="16147" max="16147" width="6.42857142857143" style="801" customWidth="1"/>
    <col min="16148" max="16148" width="12.2857142857143" style="801" customWidth="1"/>
    <col min="16149" max="16149" width="0" style="801" hidden="1" customWidth="1"/>
    <col min="16150" max="16150" width="3.71428571428571" style="801" customWidth="1"/>
    <col min="16151" max="16151" width="11.1428571428571" style="801" customWidth="1"/>
    <col min="16152" max="16153" width="10.5714285714286" style="801"/>
    <col min="16154" max="16154" width="11.1428571428571" style="801" customWidth="1"/>
    <col min="16155" max="16384" width="10.5714285714286" style="801"/>
  </cols>
  <sheetData>
    <row r="1" spans="17:18" ht="14.25" hidden="1">
      <c r="Q1" s="770"/>
      <c r="R1" s="770"/>
    </row>
    <row r="2" spans="21:21" ht="14.25" hidden="1">
      <c r="U2" s="770"/>
    </row>
    <row r="3" ht="14.25" hidden="1"/>
    <row r="4" spans="10:21" ht="3" customHeight="1">
      <c r="J4" s="688"/>
      <c r="K4" s="688"/>
      <c r="L4" s="756"/>
      <c r="M4" s="756"/>
      <c r="N4" s="756"/>
      <c r="O4" s="806"/>
      <c r="P4" s="806"/>
      <c r="Q4" s="806"/>
      <c r="R4" s="806"/>
      <c r="S4" s="806"/>
      <c r="T4" s="806"/>
      <c r="U4" s="806"/>
    </row>
    <row r="5" spans="10:21" ht="22.5" customHeight="1">
      <c r="J5" s="688"/>
      <c r="K5" s="688"/>
      <c r="L5" s="1186" t="s">
        <v>632</v>
      </c>
      <c r="M5" s="1186"/>
      <c r="N5" s="1186"/>
      <c r="O5" s="1186"/>
      <c r="P5" s="1186"/>
      <c r="Q5" s="1186"/>
      <c r="R5" s="1186"/>
      <c r="S5" s="1186"/>
      <c r="T5" s="1186"/>
      <c r="U5" s="666"/>
    </row>
    <row r="6" spans="10:22" ht="3" customHeight="1">
      <c r="J6" s="688"/>
      <c r="K6" s="688"/>
      <c r="L6" s="756"/>
      <c r="M6" s="756"/>
      <c r="N6" s="756"/>
      <c r="O6" s="757"/>
      <c r="P6" s="757"/>
      <c r="Q6" s="757"/>
      <c r="R6" s="757"/>
      <c r="S6" s="757"/>
      <c r="T6" s="757"/>
      <c r="U6" s="757"/>
      <c r="V6" s="806"/>
    </row>
    <row r="7" spans="10:22" ht="33.75">
      <c r="J7" s="688"/>
      <c r="K7" s="688"/>
      <c r="L7" s="756"/>
      <c r="M7" s="619" t="s">
        <v>746</v>
      </c>
      <c r="N7" s="756"/>
      <c r="O7" s="1208"/>
      <c r="P7" s="1209"/>
      <c r="Q7" s="1209"/>
      <c r="R7" s="1209"/>
      <c r="S7" s="1209"/>
      <c r="T7" s="121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192" t="str">
        <f>IF(NameOrPr_ch="",IF(NameOrPr="","",NameOrPr),NameOrPr_ch)</f>
        <v>Государственный комитет Республики Татарстан по тарифам</v>
      </c>
      <c r="P9" s="1192"/>
      <c r="Q9" s="1192"/>
      <c r="R9" s="1192"/>
      <c r="S9" s="1192"/>
      <c r="T9" s="1192"/>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192" t="str">
        <f>IF(datePr_ch="",IF(datePr="","",datePr),datePr_ch)</f>
        <v>18.12.2018</v>
      </c>
      <c r="P10" s="1192"/>
      <c r="Q10" s="1192"/>
      <c r="R10" s="1192"/>
      <c r="S10" s="1192"/>
      <c r="T10" s="1192"/>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192" t="str">
        <f>IF(numberPr_ch="",IF(numberPr="","",numberPr),numberPr_ch)</f>
        <v>5-96/тэ</v>
      </c>
      <c r="P11" s="1192"/>
      <c r="Q11" s="1192"/>
      <c r="R11" s="1192"/>
      <c r="S11" s="1192"/>
      <c r="T11" s="1192"/>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192" t="str">
        <f>IF(IstPub_ch="",IF(IstPub="","",IstPub),IstPub_ch)</f>
        <v>Официальный сайт правовой информации Министерства юстиции РТ:  http//pravo.tatarstan.ru</v>
      </c>
      <c r="P12" s="1192"/>
      <c r="Q12" s="1192"/>
      <c r="R12" s="1192"/>
      <c r="S12" s="1192"/>
      <c r="T12" s="1192"/>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187"/>
      <c r="M13" s="1187"/>
      <c r="N13" s="781"/>
      <c r="O13" s="769"/>
      <c r="P13" s="769"/>
      <c r="Q13" s="769"/>
      <c r="R13" s="769"/>
      <c r="S13" s="769"/>
      <c r="T13" s="769"/>
      <c r="U13" s="772" t="s">
        <v>373</v>
      </c>
      <c r="X13" s="773"/>
      <c r="Y13" s="773"/>
      <c r="Z13" s="773"/>
      <c r="AA13" s="773"/>
      <c r="AB13" s="773"/>
      <c r="AC13" s="773"/>
      <c r="AD13" s="773"/>
      <c r="AE13" s="773"/>
      <c r="AF13" s="773"/>
      <c r="AG13" s="773"/>
      <c r="AH13" s="773"/>
    </row>
    <row r="14" spans="10:21" ht="14.25">
      <c r="J14" s="688"/>
      <c r="K14" s="688"/>
      <c r="L14" s="756"/>
      <c r="M14" s="756"/>
      <c r="N14" s="504"/>
      <c r="O14" s="1193"/>
      <c r="P14" s="1193"/>
      <c r="Q14" s="1193"/>
      <c r="R14" s="1193"/>
      <c r="S14" s="1193"/>
      <c r="T14" s="1193"/>
      <c r="U14" s="1193"/>
    </row>
    <row r="15" spans="10:23" ht="14.25">
      <c r="J15" s="688"/>
      <c r="K15" s="688"/>
      <c r="L15" s="1149" t="s">
        <v>454</v>
      </c>
      <c r="M15" s="1149"/>
      <c r="N15" s="1149"/>
      <c r="O15" s="1149"/>
      <c r="P15" s="1149"/>
      <c r="Q15" s="1149"/>
      <c r="R15" s="1149"/>
      <c r="S15" s="1149"/>
      <c r="T15" s="1149"/>
      <c r="U15" s="1149"/>
      <c r="V15" s="1149"/>
      <c r="W15" s="1149" t="s">
        <v>455</v>
      </c>
    </row>
    <row r="16" spans="10:23" ht="14.25" customHeight="1">
      <c r="J16" s="688"/>
      <c r="K16" s="688"/>
      <c r="L16" s="1199" t="s">
        <v>92</v>
      </c>
      <c r="M16" s="1199" t="s">
        <v>640</v>
      </c>
      <c r="N16" s="663"/>
      <c r="O16" s="1200" t="s">
        <v>642</v>
      </c>
      <c r="P16" s="1201"/>
      <c r="Q16" s="1201"/>
      <c r="R16" s="1201"/>
      <c r="S16" s="1201"/>
      <c r="T16" s="1202"/>
      <c r="U16" s="1183" t="s">
        <v>341</v>
      </c>
      <c r="V16" s="1196" t="s">
        <v>275</v>
      </c>
      <c r="W16" s="1149"/>
    </row>
    <row r="17" spans="10:23" ht="14.25" customHeight="1">
      <c r="J17" s="688"/>
      <c r="K17" s="688"/>
      <c r="L17" s="1199"/>
      <c r="M17" s="1199"/>
      <c r="N17" s="664"/>
      <c r="O17" s="1205" t="s">
        <v>606</v>
      </c>
      <c r="P17" s="1203" t="s">
        <v>271</v>
      </c>
      <c r="Q17" s="1204"/>
      <c r="R17" s="1180" t="s">
        <v>655</v>
      </c>
      <c r="S17" s="1181"/>
      <c r="T17" s="1182"/>
      <c r="U17" s="1184"/>
      <c r="V17" s="1197"/>
      <c r="W17" s="1149"/>
    </row>
    <row r="18" spans="10:23" ht="33.75" customHeight="1">
      <c r="J18" s="688"/>
      <c r="K18" s="688"/>
      <c r="L18" s="1199"/>
      <c r="M18" s="1199"/>
      <c r="N18" s="665"/>
      <c r="O18" s="1206"/>
      <c r="P18" s="758" t="s">
        <v>607</v>
      </c>
      <c r="Q18" s="758" t="s">
        <v>6</v>
      </c>
      <c r="R18" s="782" t="s">
        <v>274</v>
      </c>
      <c r="S18" s="1194" t="s">
        <v>273</v>
      </c>
      <c r="T18" s="1195"/>
      <c r="U18" s="1185"/>
      <c r="V18" s="1198"/>
      <c r="W18" s="1149"/>
    </row>
    <row r="19" spans="10:23" ht="14.25">
      <c r="J19" s="688"/>
      <c r="K19" s="571">
        <v>1</v>
      </c>
      <c r="L19" s="649" t="s">
        <v>93</v>
      </c>
      <c r="M19" s="649" t="s">
        <v>49</v>
      </c>
      <c r="N19" s="651" t="str">
        <f ca="1">OFFSET(N19,0,-1)</f>
        <v>2</v>
      </c>
      <c r="O19" s="780">
        <f ca="1">OFFSET(O19,0,-1)+1</f>
        <v>3</v>
      </c>
      <c r="P19" s="780">
        <f ca="1">OFFSET(P19,0,-1)+1</f>
        <v>4</v>
      </c>
      <c r="Q19" s="780">
        <f ca="1">OFFSET(Q19,0,-1)+1</f>
        <v>5</v>
      </c>
      <c r="R19" s="780">
        <f ca="1">OFFSET(R19,0,-1)+1</f>
        <v>6</v>
      </c>
      <c r="S19" s="1188">
        <f ca="1">OFFSET(S19,0,-1)+1</f>
        <v>7</v>
      </c>
      <c r="T19" s="1188"/>
      <c r="U19" s="780">
        <f ca="1">OFFSET(U19,0,-2)+1</f>
        <v>8</v>
      </c>
      <c r="V19" s="651">
        <f ca="1">OFFSET(V19,0,-1)</f>
        <v>8</v>
      </c>
      <c r="W19" s="780">
        <f ca="1">OFFSET(W19,0,-1)+1</f>
        <v>9</v>
      </c>
    </row>
    <row r="20" spans="1:36" ht="22.5">
      <c r="A20" s="1172">
        <v>1</v>
      </c>
      <c r="B20" s="885"/>
      <c r="C20" s="885"/>
      <c r="D20" s="885"/>
      <c r="E20" s="886"/>
      <c r="F20" s="887"/>
      <c r="G20" s="887"/>
      <c r="H20" s="887"/>
      <c r="I20" s="888"/>
      <c r="J20" s="883"/>
      <c r="K20" s="890"/>
      <c r="L20" s="783">
        <f>mergeValue(A20)</f>
        <v>1</v>
      </c>
      <c r="M20" s="643" t="s">
        <v>20</v>
      </c>
      <c r="N20" s="648"/>
      <c r="O20" s="1173"/>
      <c r="P20" s="1173"/>
      <c r="Q20" s="1173"/>
      <c r="R20" s="1173"/>
      <c r="S20" s="1173"/>
      <c r="T20" s="1173"/>
      <c r="U20" s="1173"/>
      <c r="V20" s="1173"/>
      <c r="W20" s="632" t="s">
        <v>477</v>
      </c>
      <c r="Y20" s="831"/>
      <c r="Z20" s="831" t="str">
        <f t="shared" si="0" ref="Z20:Z33">IF(M20="","",M20)</f>
        <v>Наименование тарифа</v>
      </c>
      <c r="AA20" s="831"/>
      <c r="AB20" s="831"/>
      <c r="AC20" s="831"/>
      <c r="AI20" s="810"/>
      <c r="AJ20" s="810"/>
    </row>
    <row r="21" spans="1:36" ht="22.5">
      <c r="A21" s="1172"/>
      <c r="B21" s="1172">
        <v>1</v>
      </c>
      <c r="C21" s="885"/>
      <c r="D21" s="885"/>
      <c r="E21" s="887"/>
      <c r="F21" s="887"/>
      <c r="G21" s="887"/>
      <c r="H21" s="887"/>
      <c r="I21" s="882"/>
      <c r="J21" s="881"/>
      <c r="K21" s="884"/>
      <c r="L21" s="783" t="str">
        <f>mergeValue(A21)&amp;"."&amp;mergeValue(B21)</f>
        <v>1.1</v>
      </c>
      <c r="M21" s="694" t="s">
        <v>16</v>
      </c>
      <c r="N21" s="648"/>
      <c r="O21" s="1173"/>
      <c r="P21" s="1173"/>
      <c r="Q21" s="1173"/>
      <c r="R21" s="1173"/>
      <c r="S21" s="1173"/>
      <c r="T21" s="1173"/>
      <c r="U21" s="1173"/>
      <c r="V21" s="1173"/>
      <c r="W21" s="632" t="s">
        <v>478</v>
      </c>
      <c r="Y21" s="831"/>
      <c r="Z21" s="831" t="str">
        <f t="shared" si="0"/>
        <v>Территория действия тарифа</v>
      </c>
      <c r="AA21" s="831"/>
      <c r="AB21" s="831"/>
      <c r="AC21" s="831"/>
      <c r="AI21" s="810"/>
      <c r="AJ21" s="810"/>
    </row>
    <row r="22" spans="1:36" ht="22.5">
      <c r="A22" s="1172"/>
      <c r="B22" s="1172"/>
      <c r="C22" s="1172">
        <v>1</v>
      </c>
      <c r="D22" s="885"/>
      <c r="E22" s="887"/>
      <c r="F22" s="887"/>
      <c r="G22" s="887"/>
      <c r="H22" s="887"/>
      <c r="I22" s="889"/>
      <c r="J22" s="881"/>
      <c r="K22" s="884"/>
      <c r="L22" s="783" t="str">
        <f>mergeValue(A22)&amp;"."&amp;mergeValue(B22)&amp;"."&amp;mergeValue(C22)</f>
        <v>1.1.1</v>
      </c>
      <c r="M22" s="695" t="s">
        <v>7</v>
      </c>
      <c r="N22" s="648"/>
      <c r="O22" s="1173"/>
      <c r="P22" s="1173"/>
      <c r="Q22" s="1173"/>
      <c r="R22" s="1173"/>
      <c r="S22" s="1173"/>
      <c r="T22" s="1173"/>
      <c r="U22" s="1173"/>
      <c r="V22" s="1173"/>
      <c r="W22" s="632" t="s">
        <v>634</v>
      </c>
      <c r="Y22" s="831"/>
      <c r="Z22" s="831" t="str">
        <f t="shared" si="0"/>
        <v xml:space="preserve">Наименование системы теплоснабжения </v>
      </c>
      <c r="AA22" s="831"/>
      <c r="AB22" s="831"/>
      <c r="AC22" s="831"/>
      <c r="AI22" s="810"/>
      <c r="AJ22" s="810"/>
    </row>
    <row r="23" spans="1:36" ht="22.5">
      <c r="A23" s="1172"/>
      <c r="B23" s="1172"/>
      <c r="C23" s="1172"/>
      <c r="D23" s="1172">
        <v>1</v>
      </c>
      <c r="E23" s="887"/>
      <c r="F23" s="887"/>
      <c r="G23" s="887"/>
      <c r="H23" s="887"/>
      <c r="I23" s="889"/>
      <c r="J23" s="881"/>
      <c r="K23" s="884"/>
      <c r="L23" s="783" t="str">
        <f>mergeValue(A23)&amp;"."&amp;mergeValue(B23)&amp;"."&amp;mergeValue(C23)&amp;"."&amp;mergeValue(D23)</f>
        <v>1.1.1.1</v>
      </c>
      <c r="M23" s="696" t="s">
        <v>22</v>
      </c>
      <c r="N23" s="648"/>
      <c r="O23" s="1173"/>
      <c r="P23" s="1173"/>
      <c r="Q23" s="1173"/>
      <c r="R23" s="1173"/>
      <c r="S23" s="1173"/>
      <c r="T23" s="1173"/>
      <c r="U23" s="1173"/>
      <c r="V23" s="1173"/>
      <c r="W23" s="632" t="s">
        <v>635</v>
      </c>
      <c r="Y23" s="831"/>
      <c r="Z23" s="831" t="str">
        <f t="shared" si="0"/>
        <v xml:space="preserve">Источник тепловой энергии  </v>
      </c>
      <c r="AA23" s="831"/>
      <c r="AB23" s="831"/>
      <c r="AC23" s="831"/>
      <c r="AI23" s="810"/>
      <c r="AJ23" s="810"/>
    </row>
    <row r="24" spans="1:36" ht="101.25">
      <c r="A24" s="1172"/>
      <c r="B24" s="1172"/>
      <c r="C24" s="1172"/>
      <c r="D24" s="1172"/>
      <c r="E24" s="1172">
        <v>1</v>
      </c>
      <c r="F24" s="887"/>
      <c r="G24" s="887"/>
      <c r="H24" s="885">
        <v>1</v>
      </c>
      <c r="I24" s="1172">
        <v>1</v>
      </c>
      <c r="J24" s="887"/>
      <c r="K24" s="892"/>
      <c r="L24" s="783" t="str">
        <f>mergeValue(A24)&amp;"."&amp;mergeValue(B24)&amp;"."&amp;mergeValue(C24)&amp;"."&amp;mergeValue(D24)&amp;"."&amp;mergeValue(E24)</f>
        <v>1.1.1.1.1</v>
      </c>
      <c r="M24" s="556" t="s">
        <v>9</v>
      </c>
      <c r="N24" s="648"/>
      <c r="O24" s="1174"/>
      <c r="P24" s="1174"/>
      <c r="Q24" s="1174"/>
      <c r="R24" s="1174"/>
      <c r="S24" s="1174"/>
      <c r="T24" s="1174"/>
      <c r="U24" s="1174"/>
      <c r="V24" s="1174"/>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172"/>
      <c r="B25" s="1172"/>
      <c r="C25" s="1172"/>
      <c r="D25" s="1172"/>
      <c r="E25" s="1172"/>
      <c r="F25" s="1172">
        <v>1</v>
      </c>
      <c r="G25" s="885"/>
      <c r="H25" s="885"/>
      <c r="I25" s="1172"/>
      <c r="J25" s="1172">
        <v>1</v>
      </c>
      <c r="K25" s="893"/>
      <c r="L25" s="783" t="str">
        <f>mergeValue(A25)&amp;"."&amp;mergeValue(B25)&amp;"."&amp;mergeValue(C25)&amp;"."&amp;mergeValue(D25)&amp;"."&amp;mergeValue(E25)&amp;"."&amp;mergeValue(F25)</f>
        <v>1.1.1.1.1.1</v>
      </c>
      <c r="M25" s="557" t="s">
        <v>10</v>
      </c>
      <c r="N25" s="648"/>
      <c r="O25" s="1174"/>
      <c r="P25" s="1174"/>
      <c r="Q25" s="1174"/>
      <c r="R25" s="1174"/>
      <c r="S25" s="1174"/>
      <c r="T25" s="1174"/>
      <c r="U25" s="1174"/>
      <c r="V25" s="1174"/>
      <c r="W25" s="632" t="s">
        <v>637</v>
      </c>
      <c r="Y25" s="831"/>
      <c r="Z25" s="831" t="str">
        <f t="shared" si="0"/>
        <v>Группа потребителей</v>
      </c>
      <c r="AA25" s="831"/>
      <c r="AB25" s="831"/>
      <c r="AC25" s="831"/>
      <c r="AI25" s="810"/>
      <c r="AJ25" s="810"/>
    </row>
    <row r="26" spans="1:36" ht="189" customHeight="1">
      <c r="A26" s="1172"/>
      <c r="B26" s="1172"/>
      <c r="C26" s="1172"/>
      <c r="D26" s="1172"/>
      <c r="E26" s="1172"/>
      <c r="F26" s="1172"/>
      <c r="G26" s="885">
        <v>1</v>
      </c>
      <c r="H26" s="885"/>
      <c r="I26" s="1172"/>
      <c r="J26" s="1172"/>
      <c r="K26" s="893">
        <v>1</v>
      </c>
      <c r="L26" s="783" t="str">
        <f>mergeValue(A26)&amp;"."&amp;mergeValue(B26)&amp;"."&amp;mergeValue(C26)&amp;"."&amp;mergeValue(D26)&amp;"."&amp;mergeValue(E26)&amp;"."&amp;mergeValue(F26)&amp;"."&amp;mergeValue(G26)</f>
        <v>1.1.1.1.1.1.1</v>
      </c>
      <c r="M26" s="1071"/>
      <c r="N26" s="648"/>
      <c r="O26" s="765"/>
      <c r="P26" s="765"/>
      <c r="Q26" s="1096"/>
      <c r="R26" s="1178"/>
      <c r="S26" s="1179" t="s">
        <v>84</v>
      </c>
      <c r="T26" s="1178"/>
      <c r="U26" s="1179" t="s">
        <v>85</v>
      </c>
      <c r="V26" s="765"/>
      <c r="W26" s="1189" t="s">
        <v>656</v>
      </c>
      <c r="X26" s="810" t="str">
        <f>strCheckDate(O27:V27)</f>
        <v/>
      </c>
      <c r="Y26" s="831"/>
      <c r="Z26" s="831" t="str">
        <f t="shared" si="0"/>
        <v/>
      </c>
      <c r="AA26" s="831"/>
      <c r="AB26" s="831"/>
      <c r="AC26" s="831"/>
      <c r="AI26" s="810"/>
      <c r="AJ26" s="810"/>
    </row>
    <row r="27" spans="1:36" ht="11.25" hidden="1">
      <c r="A27" s="1172"/>
      <c r="B27" s="1172"/>
      <c r="C27" s="1172"/>
      <c r="D27" s="1172"/>
      <c r="E27" s="1172"/>
      <c r="F27" s="1172"/>
      <c r="G27" s="885"/>
      <c r="H27" s="885"/>
      <c r="I27" s="1172"/>
      <c r="J27" s="1172"/>
      <c r="K27" s="893"/>
      <c r="L27" s="802"/>
      <c r="M27" s="648"/>
      <c r="N27" s="648"/>
      <c r="O27" s="765"/>
      <c r="P27" s="765"/>
      <c r="Q27" s="771" t="str">
        <f>R26&amp;"-"&amp;T26</f>
        <v>-</v>
      </c>
      <c r="R27" s="1178"/>
      <c r="S27" s="1179"/>
      <c r="T27" s="1178"/>
      <c r="U27" s="1179"/>
      <c r="V27" s="765"/>
      <c r="W27" s="1190"/>
      <c r="Y27" s="831"/>
      <c r="Z27" s="831" t="str">
        <f t="shared" si="0"/>
        <v/>
      </c>
      <c r="AA27" s="831"/>
      <c r="AB27" s="831"/>
      <c r="AC27" s="831"/>
      <c r="AI27" s="810"/>
      <c r="AJ27" s="810"/>
    </row>
    <row r="28" spans="1:36" ht="15" customHeight="1">
      <c r="A28" s="1172"/>
      <c r="B28" s="1172"/>
      <c r="C28" s="1172"/>
      <c r="D28" s="1172"/>
      <c r="E28" s="1172"/>
      <c r="F28" s="1172"/>
      <c r="G28" s="887"/>
      <c r="H28" s="885"/>
      <c r="I28" s="1172"/>
      <c r="J28" s="1172"/>
      <c r="K28" s="892"/>
      <c r="L28" s="690"/>
      <c r="M28" s="559" t="s">
        <v>25</v>
      </c>
      <c r="N28" s="767"/>
      <c r="O28" s="767"/>
      <c r="P28" s="767"/>
      <c r="Q28" s="767"/>
      <c r="R28" s="767"/>
      <c r="S28" s="767"/>
      <c r="T28" s="767"/>
      <c r="U28" s="767"/>
      <c r="V28" s="764"/>
      <c r="W28" s="1191"/>
      <c r="Y28" s="831"/>
      <c r="Z28" s="831" t="str">
        <f t="shared" si="0"/>
        <v>Добавить вид теплоносителя (параметры теплоносителя)</v>
      </c>
      <c r="AA28" s="831"/>
      <c r="AB28" s="831"/>
      <c r="AC28" s="831"/>
      <c r="AI28" s="810"/>
      <c r="AJ28" s="810"/>
    </row>
    <row r="29" spans="1:36" ht="15" customHeight="1">
      <c r="A29" s="1172"/>
      <c r="B29" s="1172"/>
      <c r="C29" s="1172"/>
      <c r="D29" s="1172"/>
      <c r="E29" s="1172"/>
      <c r="F29" s="887"/>
      <c r="G29" s="887"/>
      <c r="H29" s="885"/>
      <c r="I29" s="117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172"/>
      <c r="B30" s="1172"/>
      <c r="C30" s="1172"/>
      <c r="D30" s="117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172"/>
      <c r="B31" s="1172"/>
      <c r="C31" s="117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172"/>
      <c r="B32" s="117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17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4"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4"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2:23" ht="105.75" customHeight="1">
      <c r="L36" s="1">
        <v>1</v>
      </c>
      <c r="M36" s="1165" t="s">
        <v>633</v>
      </c>
      <c r="N36" s="1165"/>
      <c r="O36" s="1165"/>
      <c r="P36" s="1165"/>
      <c r="Q36" s="1165"/>
      <c r="R36" s="1165"/>
      <c r="S36" s="1165"/>
      <c r="T36" s="1165"/>
      <c r="U36" s="1165"/>
      <c r="V36" s="1165"/>
      <c r="W36" s="116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5">
    <dataValidation allowBlank="1" sqref="L28:V34 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dataValidation allowBlank="1" sqref="L983068:W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dataValidation allowBlank="1" showInputMessage="1" showErrorMessage="1" prompt="Для выбора выполните двойной щелчок левой клавиши мыши по соответствующей ячейке." sqref="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formula1>kind_of_heat_transfer</formula1>
    </dataValidation>
    <dataValidation type="textLength" operator="lessThanOrEqual" allowBlank="1" showInputMessage="1" showErrorMessage="1" errorTitle="Ошибка" error="Допускается ввод не более 900 символов!" sqref="JS20:JS27 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321c494-6311-449b-988b-a3fe3362b646}">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184</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70"/>
      <c r="B13" s="1170"/>
      <c r="C13" s="1170"/>
      <c r="D13" s="625">
        <v>1</v>
      </c>
      <c r="F13" s="618" t="str">
        <f>"4."&amp;mergeValue(A13)&amp;"."&amp;mergeValue(B13)&amp;"."&amp;mergeValue(C13)&amp;"."&amp;mergeValue(D13)</f>
        <v>4.1.1.1.1</v>
      </c>
      <c r="G13" s="635" t="s">
        <v>499</v>
      </c>
      <c r="H13" s="606"/>
      <c r="I13" s="1171" t="s">
        <v>592</v>
      </c>
      <c r="J13" s="617"/>
      <c r="K13" s="592"/>
      <c r="L13" s="592"/>
      <c r="M13" s="592"/>
      <c r="N13" s="592"/>
      <c r="O13" s="592"/>
      <c r="P13" s="592"/>
      <c r="Q13" s="592"/>
      <c r="R13" s="592"/>
      <c r="S13" s="592"/>
      <c r="T13" s="592"/>
    </row>
    <row r="14" spans="1:20" s="572" customFormat="1" ht="18.75">
      <c r="A14" s="1170"/>
      <c r="B14" s="1170"/>
      <c r="C14" s="1170"/>
      <c r="D14" s="625"/>
      <c r="F14" s="621"/>
      <c r="G14" s="552" t="s">
        <v>4</v>
      </c>
      <c r="H14" s="626"/>
      <c r="I14" s="1171"/>
      <c r="J14" s="617"/>
      <c r="K14" s="592"/>
      <c r="L14" s="592"/>
      <c r="M14" s="592"/>
      <c r="N14" s="592"/>
      <c r="O14" s="592"/>
      <c r="P14" s="592"/>
      <c r="Q14" s="592"/>
      <c r="R14" s="592"/>
      <c r="S14" s="592"/>
      <c r="T14" s="592"/>
    </row>
    <row r="15" spans="1:20" s="572" customFormat="1" ht="18.75">
      <c r="A15" s="1170"/>
      <c r="B15" s="1170"/>
      <c r="C15" s="625"/>
      <c r="D15" s="625"/>
      <c r="F15" s="636"/>
      <c r="G15" s="579" t="s">
        <v>403</v>
      </c>
      <c r="H15" s="637"/>
      <c r="I15" s="638"/>
      <c r="J15" s="617"/>
      <c r="K15" s="592"/>
      <c r="L15" s="592"/>
      <c r="M15" s="592"/>
      <c r="N15" s="592"/>
      <c r="O15" s="592"/>
      <c r="P15" s="592"/>
      <c r="Q15" s="592"/>
      <c r="R15" s="592"/>
      <c r="S15" s="592"/>
      <c r="T15" s="592"/>
    </row>
    <row r="16" spans="1:20" s="572" customFormat="1" ht="18.75">
      <c r="A16" s="117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65" t="s">
        <v>594</v>
      </c>
      <c r="H19" s="116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57f578d-1b85-47fe-927b-d3536d108c7f}">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86" hidden="1" customWidth="1"/>
    <col min="7" max="8" width="9.14285714285714" style="512" hidden="1" customWidth="1"/>
    <col min="9" max="9" width="3.71428571428571" style="485" customWidth="1"/>
    <col min="10" max="11" width="3.71428571428571" style="484" customWidth="1"/>
    <col min="12" max="12" width="12.7142857142857" style="478" customWidth="1"/>
    <col min="13" max="13" width="44.7142857142857" style="478" customWidth="1"/>
    <col min="14" max="14" width="1.71428571428571" style="478" hidden="1" customWidth="1"/>
    <col min="15" max="15" width="23.7142857142857" style="478" customWidth="1"/>
    <col min="16" max="17" width="1.71428571428571" style="478" hidden="1" customWidth="1"/>
    <col min="18" max="18" width="11.7142857142857" style="478" customWidth="1"/>
    <col min="19" max="19" width="3.71428571428571" style="478" customWidth="1"/>
    <col min="20" max="20" width="11.7142857142857" style="478" customWidth="1"/>
    <col min="21" max="21" width="8.57142857142857" style="478" hidden="1" customWidth="1"/>
    <col min="22" max="22" width="4.71428571428571" style="478" customWidth="1"/>
    <col min="23" max="23" width="115.714285714286" style="478" customWidth="1"/>
    <col min="24" max="33" width="10.5714285714286" style="502"/>
    <col min="34" max="256" width="10.5714285714286" style="478"/>
    <col min="257" max="264" width="0" style="478" hidden="1" customWidth="1"/>
    <col min="265" max="267" width="3.71428571428571" style="478" customWidth="1"/>
    <col min="268" max="268" width="12.7142857142857" style="478" customWidth="1"/>
    <col min="269" max="269" width="51.1428571428571" style="478" customWidth="1"/>
    <col min="270" max="270" width="0" style="478" hidden="1" customWidth="1"/>
    <col min="271" max="271" width="18.7142857142857" style="478" customWidth="1"/>
    <col min="272" max="273" width="0" style="478" hidden="1"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512" width="10.5714285714286" style="478"/>
    <col min="513" max="520" width="0" style="478" hidden="1" customWidth="1"/>
    <col min="521" max="523" width="3.71428571428571" style="478" customWidth="1"/>
    <col min="524" max="524" width="12.7142857142857" style="478" customWidth="1"/>
    <col min="525" max="525" width="51.1428571428571" style="478" customWidth="1"/>
    <col min="526" max="526" width="0" style="478" hidden="1" customWidth="1"/>
    <col min="527" max="527" width="18.7142857142857" style="478" customWidth="1"/>
    <col min="528" max="529" width="0" style="478" hidden="1"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768" width="10.5714285714286" style="478"/>
    <col min="769" max="776" width="0" style="478" hidden="1" customWidth="1"/>
    <col min="777" max="779" width="3.71428571428571" style="478" customWidth="1"/>
    <col min="780" max="780" width="12.7142857142857" style="478" customWidth="1"/>
    <col min="781" max="781" width="51.1428571428571" style="478" customWidth="1"/>
    <col min="782" max="782" width="0" style="478" hidden="1" customWidth="1"/>
    <col min="783" max="783" width="18.7142857142857" style="478" customWidth="1"/>
    <col min="784" max="785" width="0" style="478" hidden="1"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1024" width="10.5714285714286" style="478"/>
    <col min="1025" max="1032" width="0" style="478" hidden="1" customWidth="1"/>
    <col min="1033" max="1035" width="3.71428571428571" style="478" customWidth="1"/>
    <col min="1036" max="1036" width="12.7142857142857" style="478" customWidth="1"/>
    <col min="1037" max="1037" width="51.1428571428571" style="478" customWidth="1"/>
    <col min="1038" max="1038" width="0" style="478" hidden="1" customWidth="1"/>
    <col min="1039" max="1039" width="18.7142857142857" style="478" customWidth="1"/>
    <col min="1040" max="1041" width="0" style="478" hidden="1"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280" width="10.5714285714286" style="478"/>
    <col min="1281" max="1288" width="0" style="478" hidden="1" customWidth="1"/>
    <col min="1289" max="1291" width="3.71428571428571" style="478" customWidth="1"/>
    <col min="1292" max="1292" width="12.7142857142857" style="478" customWidth="1"/>
    <col min="1293" max="1293" width="51.1428571428571" style="478" customWidth="1"/>
    <col min="1294" max="1294" width="0" style="478" hidden="1" customWidth="1"/>
    <col min="1295" max="1295" width="18.7142857142857" style="478" customWidth="1"/>
    <col min="1296" max="1297" width="0" style="478" hidden="1"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536" width="10.5714285714286" style="478"/>
    <col min="1537" max="1544" width="0" style="478" hidden="1" customWidth="1"/>
    <col min="1545" max="1547" width="3.71428571428571" style="478" customWidth="1"/>
    <col min="1548" max="1548" width="12.7142857142857" style="478" customWidth="1"/>
    <col min="1549" max="1549" width="51.1428571428571" style="478" customWidth="1"/>
    <col min="1550" max="1550" width="0" style="478" hidden="1" customWidth="1"/>
    <col min="1551" max="1551" width="18.7142857142857" style="478" customWidth="1"/>
    <col min="1552" max="1553" width="0" style="478" hidden="1"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792" width="10.5714285714286" style="478"/>
    <col min="1793" max="1800" width="0" style="478" hidden="1" customWidth="1"/>
    <col min="1801" max="1803" width="3.71428571428571" style="478" customWidth="1"/>
    <col min="1804" max="1804" width="12.7142857142857" style="478" customWidth="1"/>
    <col min="1805" max="1805" width="51.1428571428571" style="478" customWidth="1"/>
    <col min="1806" max="1806" width="0" style="478" hidden="1" customWidth="1"/>
    <col min="1807" max="1807" width="18.7142857142857" style="478" customWidth="1"/>
    <col min="1808" max="1809" width="0" style="478" hidden="1"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2048" width="10.5714285714286" style="478"/>
    <col min="2049" max="2056" width="0" style="478" hidden="1" customWidth="1"/>
    <col min="2057" max="2059" width="3.71428571428571" style="478" customWidth="1"/>
    <col min="2060" max="2060" width="12.7142857142857" style="478" customWidth="1"/>
    <col min="2061" max="2061" width="51.1428571428571" style="478" customWidth="1"/>
    <col min="2062" max="2062" width="0" style="478" hidden="1" customWidth="1"/>
    <col min="2063" max="2063" width="18.7142857142857" style="478" customWidth="1"/>
    <col min="2064" max="2065" width="0" style="478" hidden="1"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304" width="10.5714285714286" style="478"/>
    <col min="2305" max="2312" width="0" style="478" hidden="1" customWidth="1"/>
    <col min="2313" max="2315" width="3.71428571428571" style="478" customWidth="1"/>
    <col min="2316" max="2316" width="12.7142857142857" style="478" customWidth="1"/>
    <col min="2317" max="2317" width="51.1428571428571" style="478" customWidth="1"/>
    <col min="2318" max="2318" width="0" style="478" hidden="1" customWidth="1"/>
    <col min="2319" max="2319" width="18.7142857142857" style="478" customWidth="1"/>
    <col min="2320" max="2321" width="0" style="478" hidden="1"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560" width="10.5714285714286" style="478"/>
    <col min="2561" max="2568" width="0" style="478" hidden="1" customWidth="1"/>
    <col min="2569" max="2571" width="3.71428571428571" style="478" customWidth="1"/>
    <col min="2572" max="2572" width="12.7142857142857" style="478" customWidth="1"/>
    <col min="2573" max="2573" width="51.1428571428571" style="478" customWidth="1"/>
    <col min="2574" max="2574" width="0" style="478" hidden="1" customWidth="1"/>
    <col min="2575" max="2575" width="18.7142857142857" style="478" customWidth="1"/>
    <col min="2576" max="2577" width="0" style="478" hidden="1"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816" width="10.5714285714286" style="478"/>
    <col min="2817" max="2824" width="0" style="478" hidden="1" customWidth="1"/>
    <col min="2825" max="2827" width="3.71428571428571" style="478" customWidth="1"/>
    <col min="2828" max="2828" width="12.7142857142857" style="478" customWidth="1"/>
    <col min="2829" max="2829" width="51.1428571428571" style="478" customWidth="1"/>
    <col min="2830" max="2830" width="0" style="478" hidden="1" customWidth="1"/>
    <col min="2831" max="2831" width="18.7142857142857" style="478" customWidth="1"/>
    <col min="2832" max="2833" width="0" style="478" hidden="1"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3072" width="10.5714285714286" style="478"/>
    <col min="3073" max="3080" width="0" style="478" hidden="1" customWidth="1"/>
    <col min="3081" max="3083" width="3.71428571428571" style="478" customWidth="1"/>
    <col min="3084" max="3084" width="12.7142857142857" style="478" customWidth="1"/>
    <col min="3085" max="3085" width="51.1428571428571" style="478" customWidth="1"/>
    <col min="3086" max="3086" width="0" style="478" hidden="1" customWidth="1"/>
    <col min="3087" max="3087" width="18.7142857142857" style="478" customWidth="1"/>
    <col min="3088" max="3089" width="0" style="478" hidden="1"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328" width="10.5714285714286" style="478"/>
    <col min="3329" max="3336" width="0" style="478" hidden="1" customWidth="1"/>
    <col min="3337" max="3339" width="3.71428571428571" style="478" customWidth="1"/>
    <col min="3340" max="3340" width="12.7142857142857" style="478" customWidth="1"/>
    <col min="3341" max="3341" width="51.1428571428571" style="478" customWidth="1"/>
    <col min="3342" max="3342" width="0" style="478" hidden="1" customWidth="1"/>
    <col min="3343" max="3343" width="18.7142857142857" style="478" customWidth="1"/>
    <col min="3344" max="3345" width="0" style="478" hidden="1"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584" width="10.5714285714286" style="478"/>
    <col min="3585" max="3592" width="0" style="478" hidden="1" customWidth="1"/>
    <col min="3593" max="3595" width="3.71428571428571" style="478" customWidth="1"/>
    <col min="3596" max="3596" width="12.7142857142857" style="478" customWidth="1"/>
    <col min="3597" max="3597" width="51.1428571428571" style="478" customWidth="1"/>
    <col min="3598" max="3598" width="0" style="478" hidden="1" customWidth="1"/>
    <col min="3599" max="3599" width="18.7142857142857" style="478" customWidth="1"/>
    <col min="3600" max="3601" width="0" style="478" hidden="1"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840" width="10.5714285714286" style="478"/>
    <col min="3841" max="3848" width="0" style="478" hidden="1" customWidth="1"/>
    <col min="3849" max="3851" width="3.71428571428571" style="478" customWidth="1"/>
    <col min="3852" max="3852" width="12.7142857142857" style="478" customWidth="1"/>
    <col min="3853" max="3853" width="51.1428571428571" style="478" customWidth="1"/>
    <col min="3854" max="3854" width="0" style="478" hidden="1" customWidth="1"/>
    <col min="3855" max="3855" width="18.7142857142857" style="478" customWidth="1"/>
    <col min="3856" max="3857" width="0" style="478" hidden="1"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4096" width="10.5714285714286" style="478"/>
    <col min="4097" max="4104" width="0" style="478" hidden="1" customWidth="1"/>
    <col min="4105" max="4107" width="3.71428571428571" style="478" customWidth="1"/>
    <col min="4108" max="4108" width="12.7142857142857" style="478" customWidth="1"/>
    <col min="4109" max="4109" width="51.1428571428571" style="478" customWidth="1"/>
    <col min="4110" max="4110" width="0" style="478" hidden="1" customWidth="1"/>
    <col min="4111" max="4111" width="18.7142857142857" style="478" customWidth="1"/>
    <col min="4112" max="4113" width="0" style="478" hidden="1"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352" width="10.5714285714286" style="478"/>
    <col min="4353" max="4360" width="0" style="478" hidden="1" customWidth="1"/>
    <col min="4361" max="4363" width="3.71428571428571" style="478" customWidth="1"/>
    <col min="4364" max="4364" width="12.7142857142857" style="478" customWidth="1"/>
    <col min="4365" max="4365" width="51.1428571428571" style="478" customWidth="1"/>
    <col min="4366" max="4366" width="0" style="478" hidden="1" customWidth="1"/>
    <col min="4367" max="4367" width="18.7142857142857" style="478" customWidth="1"/>
    <col min="4368" max="4369" width="0" style="478" hidden="1"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608" width="10.5714285714286" style="478"/>
    <col min="4609" max="4616" width="0" style="478" hidden="1" customWidth="1"/>
    <col min="4617" max="4619" width="3.71428571428571" style="478" customWidth="1"/>
    <col min="4620" max="4620" width="12.7142857142857" style="478" customWidth="1"/>
    <col min="4621" max="4621" width="51.1428571428571" style="478" customWidth="1"/>
    <col min="4622" max="4622" width="0" style="478" hidden="1" customWidth="1"/>
    <col min="4623" max="4623" width="18.7142857142857" style="478" customWidth="1"/>
    <col min="4624" max="4625" width="0" style="478" hidden="1"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864" width="10.5714285714286" style="478"/>
    <col min="4865" max="4872" width="0" style="478" hidden="1" customWidth="1"/>
    <col min="4873" max="4875" width="3.71428571428571" style="478" customWidth="1"/>
    <col min="4876" max="4876" width="12.7142857142857" style="478" customWidth="1"/>
    <col min="4877" max="4877" width="51.1428571428571" style="478" customWidth="1"/>
    <col min="4878" max="4878" width="0" style="478" hidden="1" customWidth="1"/>
    <col min="4879" max="4879" width="18.7142857142857" style="478" customWidth="1"/>
    <col min="4880" max="4881" width="0" style="478" hidden="1"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5120" width="10.5714285714286" style="478"/>
    <col min="5121" max="5128" width="0" style="478" hidden="1" customWidth="1"/>
    <col min="5129" max="5131" width="3.71428571428571" style="478" customWidth="1"/>
    <col min="5132" max="5132" width="12.7142857142857" style="478" customWidth="1"/>
    <col min="5133" max="5133" width="51.1428571428571" style="478" customWidth="1"/>
    <col min="5134" max="5134" width="0" style="478" hidden="1" customWidth="1"/>
    <col min="5135" max="5135" width="18.7142857142857" style="478" customWidth="1"/>
    <col min="5136" max="5137" width="0" style="478" hidden="1"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376" width="10.5714285714286" style="478"/>
    <col min="5377" max="5384" width="0" style="478" hidden="1" customWidth="1"/>
    <col min="5385" max="5387" width="3.71428571428571" style="478" customWidth="1"/>
    <col min="5388" max="5388" width="12.7142857142857" style="478" customWidth="1"/>
    <col min="5389" max="5389" width="51.1428571428571" style="478" customWidth="1"/>
    <col min="5390" max="5390" width="0" style="478" hidden="1" customWidth="1"/>
    <col min="5391" max="5391" width="18.7142857142857" style="478" customWidth="1"/>
    <col min="5392" max="5393" width="0" style="478" hidden="1"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632" width="10.5714285714286" style="478"/>
    <col min="5633" max="5640" width="0" style="478" hidden="1" customWidth="1"/>
    <col min="5641" max="5643" width="3.71428571428571" style="478" customWidth="1"/>
    <col min="5644" max="5644" width="12.7142857142857" style="478" customWidth="1"/>
    <col min="5645" max="5645" width="51.1428571428571" style="478" customWidth="1"/>
    <col min="5646" max="5646" width="0" style="478" hidden="1" customWidth="1"/>
    <col min="5647" max="5647" width="18.7142857142857" style="478" customWidth="1"/>
    <col min="5648" max="5649" width="0" style="478" hidden="1"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888" width="10.5714285714286" style="478"/>
    <col min="5889" max="5896" width="0" style="478" hidden="1" customWidth="1"/>
    <col min="5897" max="5899" width="3.71428571428571" style="478" customWidth="1"/>
    <col min="5900" max="5900" width="12.7142857142857" style="478" customWidth="1"/>
    <col min="5901" max="5901" width="51.1428571428571" style="478" customWidth="1"/>
    <col min="5902" max="5902" width="0" style="478" hidden="1" customWidth="1"/>
    <col min="5903" max="5903" width="18.7142857142857" style="478" customWidth="1"/>
    <col min="5904" max="5905" width="0" style="478" hidden="1"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6144" width="10.5714285714286" style="478"/>
    <col min="6145" max="6152" width="0" style="478" hidden="1" customWidth="1"/>
    <col min="6153" max="6155" width="3.71428571428571" style="478" customWidth="1"/>
    <col min="6156" max="6156" width="12.7142857142857" style="478" customWidth="1"/>
    <col min="6157" max="6157" width="51.1428571428571" style="478" customWidth="1"/>
    <col min="6158" max="6158" width="0" style="478" hidden="1" customWidth="1"/>
    <col min="6159" max="6159" width="18.7142857142857" style="478" customWidth="1"/>
    <col min="6160" max="6161" width="0" style="478" hidden="1"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400" width="10.5714285714286" style="478"/>
    <col min="6401" max="6408" width="0" style="478" hidden="1" customWidth="1"/>
    <col min="6409" max="6411" width="3.71428571428571" style="478" customWidth="1"/>
    <col min="6412" max="6412" width="12.7142857142857" style="478" customWidth="1"/>
    <col min="6413" max="6413" width="51.1428571428571" style="478" customWidth="1"/>
    <col min="6414" max="6414" width="0" style="478" hidden="1" customWidth="1"/>
    <col min="6415" max="6415" width="18.7142857142857" style="478" customWidth="1"/>
    <col min="6416" max="6417" width="0" style="478" hidden="1"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656" width="10.5714285714286" style="478"/>
    <col min="6657" max="6664" width="0" style="478" hidden="1" customWidth="1"/>
    <col min="6665" max="6667" width="3.71428571428571" style="478" customWidth="1"/>
    <col min="6668" max="6668" width="12.7142857142857" style="478" customWidth="1"/>
    <col min="6669" max="6669" width="51.1428571428571" style="478" customWidth="1"/>
    <col min="6670" max="6670" width="0" style="478" hidden="1" customWidth="1"/>
    <col min="6671" max="6671" width="18.7142857142857" style="478" customWidth="1"/>
    <col min="6672" max="6673" width="0" style="478" hidden="1"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912" width="10.5714285714286" style="478"/>
    <col min="6913" max="6920" width="0" style="478" hidden="1" customWidth="1"/>
    <col min="6921" max="6923" width="3.71428571428571" style="478" customWidth="1"/>
    <col min="6924" max="6924" width="12.7142857142857" style="478" customWidth="1"/>
    <col min="6925" max="6925" width="51.1428571428571" style="478" customWidth="1"/>
    <col min="6926" max="6926" width="0" style="478" hidden="1" customWidth="1"/>
    <col min="6927" max="6927" width="18.7142857142857" style="478" customWidth="1"/>
    <col min="6928" max="6929" width="0" style="478" hidden="1"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7168" width="10.5714285714286" style="478"/>
    <col min="7169" max="7176" width="0" style="478" hidden="1" customWidth="1"/>
    <col min="7177" max="7179" width="3.71428571428571" style="478" customWidth="1"/>
    <col min="7180" max="7180" width="12.7142857142857" style="478" customWidth="1"/>
    <col min="7181" max="7181" width="51.1428571428571" style="478" customWidth="1"/>
    <col min="7182" max="7182" width="0" style="478" hidden="1" customWidth="1"/>
    <col min="7183" max="7183" width="18.7142857142857" style="478" customWidth="1"/>
    <col min="7184" max="7185" width="0" style="478" hidden="1"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424" width="10.5714285714286" style="478"/>
    <col min="7425" max="7432" width="0" style="478" hidden="1" customWidth="1"/>
    <col min="7433" max="7435" width="3.71428571428571" style="478" customWidth="1"/>
    <col min="7436" max="7436" width="12.7142857142857" style="478" customWidth="1"/>
    <col min="7437" max="7437" width="51.1428571428571" style="478" customWidth="1"/>
    <col min="7438" max="7438" width="0" style="478" hidden="1" customWidth="1"/>
    <col min="7439" max="7439" width="18.7142857142857" style="478" customWidth="1"/>
    <col min="7440" max="7441" width="0" style="478" hidden="1"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680" width="10.5714285714286" style="478"/>
    <col min="7681" max="7688" width="0" style="478" hidden="1" customWidth="1"/>
    <col min="7689" max="7691" width="3.71428571428571" style="478" customWidth="1"/>
    <col min="7692" max="7692" width="12.7142857142857" style="478" customWidth="1"/>
    <col min="7693" max="7693" width="51.1428571428571" style="478" customWidth="1"/>
    <col min="7694" max="7694" width="0" style="478" hidden="1" customWidth="1"/>
    <col min="7695" max="7695" width="18.7142857142857" style="478" customWidth="1"/>
    <col min="7696" max="7697" width="0" style="478" hidden="1"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936" width="10.5714285714286" style="478"/>
    <col min="7937" max="7944" width="0" style="478" hidden="1" customWidth="1"/>
    <col min="7945" max="7947" width="3.71428571428571" style="478" customWidth="1"/>
    <col min="7948" max="7948" width="12.7142857142857" style="478" customWidth="1"/>
    <col min="7949" max="7949" width="51.1428571428571" style="478" customWidth="1"/>
    <col min="7950" max="7950" width="0" style="478" hidden="1" customWidth="1"/>
    <col min="7951" max="7951" width="18.7142857142857" style="478" customWidth="1"/>
    <col min="7952" max="7953" width="0" style="478" hidden="1"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8192" width="10.5714285714286" style="478"/>
    <col min="8193" max="8200" width="0" style="478" hidden="1" customWidth="1"/>
    <col min="8201" max="8203" width="3.71428571428571" style="478" customWidth="1"/>
    <col min="8204" max="8204" width="12.7142857142857" style="478" customWidth="1"/>
    <col min="8205" max="8205" width="51.1428571428571" style="478" customWidth="1"/>
    <col min="8206" max="8206" width="0" style="478" hidden="1" customWidth="1"/>
    <col min="8207" max="8207" width="18.7142857142857" style="478" customWidth="1"/>
    <col min="8208" max="8209" width="0" style="478" hidden="1"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448" width="10.5714285714286" style="478"/>
    <col min="8449" max="8456" width="0" style="478" hidden="1" customWidth="1"/>
    <col min="8457" max="8459" width="3.71428571428571" style="478" customWidth="1"/>
    <col min="8460" max="8460" width="12.7142857142857" style="478" customWidth="1"/>
    <col min="8461" max="8461" width="51.1428571428571" style="478" customWidth="1"/>
    <col min="8462" max="8462" width="0" style="478" hidden="1" customWidth="1"/>
    <col min="8463" max="8463" width="18.7142857142857" style="478" customWidth="1"/>
    <col min="8464" max="8465" width="0" style="478" hidden="1"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704" width="10.5714285714286" style="478"/>
    <col min="8705" max="8712" width="0" style="478" hidden="1" customWidth="1"/>
    <col min="8713" max="8715" width="3.71428571428571" style="478" customWidth="1"/>
    <col min="8716" max="8716" width="12.7142857142857" style="478" customWidth="1"/>
    <col min="8717" max="8717" width="51.1428571428571" style="478" customWidth="1"/>
    <col min="8718" max="8718" width="0" style="478" hidden="1" customWidth="1"/>
    <col min="8719" max="8719" width="18.7142857142857" style="478" customWidth="1"/>
    <col min="8720" max="8721" width="0" style="478" hidden="1"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960" width="10.5714285714286" style="478"/>
    <col min="8961" max="8968" width="0" style="478" hidden="1" customWidth="1"/>
    <col min="8969" max="8971" width="3.71428571428571" style="478" customWidth="1"/>
    <col min="8972" max="8972" width="12.7142857142857" style="478" customWidth="1"/>
    <col min="8973" max="8973" width="51.1428571428571" style="478" customWidth="1"/>
    <col min="8974" max="8974" width="0" style="478" hidden="1" customWidth="1"/>
    <col min="8975" max="8975" width="18.7142857142857" style="478" customWidth="1"/>
    <col min="8976" max="8977" width="0" style="478" hidden="1"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9216" width="10.5714285714286" style="478"/>
    <col min="9217" max="9224" width="0" style="478" hidden="1" customWidth="1"/>
    <col min="9225" max="9227" width="3.71428571428571" style="478" customWidth="1"/>
    <col min="9228" max="9228" width="12.7142857142857" style="478" customWidth="1"/>
    <col min="9229" max="9229" width="51.1428571428571" style="478" customWidth="1"/>
    <col min="9230" max="9230" width="0" style="478" hidden="1" customWidth="1"/>
    <col min="9231" max="9231" width="18.7142857142857" style="478" customWidth="1"/>
    <col min="9232" max="9233" width="0" style="478" hidden="1"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472" width="10.5714285714286" style="478"/>
    <col min="9473" max="9480" width="0" style="478" hidden="1" customWidth="1"/>
    <col min="9481" max="9483" width="3.71428571428571" style="478" customWidth="1"/>
    <col min="9484" max="9484" width="12.7142857142857" style="478" customWidth="1"/>
    <col min="9485" max="9485" width="51.1428571428571" style="478" customWidth="1"/>
    <col min="9486" max="9486" width="0" style="478" hidden="1" customWidth="1"/>
    <col min="9487" max="9487" width="18.7142857142857" style="478" customWidth="1"/>
    <col min="9488" max="9489" width="0" style="478" hidden="1"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728" width="10.5714285714286" style="478"/>
    <col min="9729" max="9736" width="0" style="478" hidden="1" customWidth="1"/>
    <col min="9737" max="9739" width="3.71428571428571" style="478" customWidth="1"/>
    <col min="9740" max="9740" width="12.7142857142857" style="478" customWidth="1"/>
    <col min="9741" max="9741" width="51.1428571428571" style="478" customWidth="1"/>
    <col min="9742" max="9742" width="0" style="478" hidden="1" customWidth="1"/>
    <col min="9743" max="9743" width="18.7142857142857" style="478" customWidth="1"/>
    <col min="9744" max="9745" width="0" style="478" hidden="1"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984" width="10.5714285714286" style="478"/>
    <col min="9985" max="9992" width="0" style="478" hidden="1" customWidth="1"/>
    <col min="9993" max="9995" width="3.71428571428571" style="478" customWidth="1"/>
    <col min="9996" max="9996" width="12.7142857142857" style="478" customWidth="1"/>
    <col min="9997" max="9997" width="51.1428571428571" style="478" customWidth="1"/>
    <col min="9998" max="9998" width="0" style="478" hidden="1" customWidth="1"/>
    <col min="9999" max="9999" width="18.7142857142857" style="478" customWidth="1"/>
    <col min="10000" max="10001" width="0" style="478" hidden="1"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240" width="10.5714285714286" style="478"/>
    <col min="10241" max="10248" width="0" style="478" hidden="1" customWidth="1"/>
    <col min="10249" max="10251" width="3.71428571428571" style="478" customWidth="1"/>
    <col min="10252" max="10252" width="12.7142857142857" style="478" customWidth="1"/>
    <col min="10253" max="10253" width="51.1428571428571" style="478" customWidth="1"/>
    <col min="10254" max="10254" width="0" style="478" hidden="1" customWidth="1"/>
    <col min="10255" max="10255" width="18.7142857142857" style="478" customWidth="1"/>
    <col min="10256" max="10257" width="0" style="478" hidden="1"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496" width="10.5714285714286" style="478"/>
    <col min="10497" max="10504" width="0" style="478" hidden="1" customWidth="1"/>
    <col min="10505" max="10507" width="3.71428571428571" style="478" customWidth="1"/>
    <col min="10508" max="10508" width="12.7142857142857" style="478" customWidth="1"/>
    <col min="10509" max="10509" width="51.1428571428571" style="478" customWidth="1"/>
    <col min="10510" max="10510" width="0" style="478" hidden="1" customWidth="1"/>
    <col min="10511" max="10511" width="18.7142857142857" style="478" customWidth="1"/>
    <col min="10512" max="10513" width="0" style="478" hidden="1"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752" width="10.5714285714286" style="478"/>
    <col min="10753" max="10760" width="0" style="478" hidden="1" customWidth="1"/>
    <col min="10761" max="10763" width="3.71428571428571" style="478" customWidth="1"/>
    <col min="10764" max="10764" width="12.7142857142857" style="478" customWidth="1"/>
    <col min="10765" max="10765" width="51.1428571428571" style="478" customWidth="1"/>
    <col min="10766" max="10766" width="0" style="478" hidden="1" customWidth="1"/>
    <col min="10767" max="10767" width="18.7142857142857" style="478" customWidth="1"/>
    <col min="10768" max="10769" width="0" style="478" hidden="1"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1008" width="10.5714285714286" style="478"/>
    <col min="11009" max="11016" width="0" style="478" hidden="1" customWidth="1"/>
    <col min="11017" max="11019" width="3.71428571428571" style="478" customWidth="1"/>
    <col min="11020" max="11020" width="12.7142857142857" style="478" customWidth="1"/>
    <col min="11021" max="11021" width="51.1428571428571" style="478" customWidth="1"/>
    <col min="11022" max="11022" width="0" style="478" hidden="1" customWidth="1"/>
    <col min="11023" max="11023" width="18.7142857142857" style="478" customWidth="1"/>
    <col min="11024" max="11025" width="0" style="478" hidden="1"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264" width="10.5714285714286" style="478"/>
    <col min="11265" max="11272" width="0" style="478" hidden="1" customWidth="1"/>
    <col min="11273" max="11275" width="3.71428571428571" style="478" customWidth="1"/>
    <col min="11276" max="11276" width="12.7142857142857" style="478" customWidth="1"/>
    <col min="11277" max="11277" width="51.1428571428571" style="478" customWidth="1"/>
    <col min="11278" max="11278" width="0" style="478" hidden="1" customWidth="1"/>
    <col min="11279" max="11279" width="18.7142857142857" style="478" customWidth="1"/>
    <col min="11280" max="11281" width="0" style="478" hidden="1"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520" width="10.5714285714286" style="478"/>
    <col min="11521" max="11528" width="0" style="478" hidden="1" customWidth="1"/>
    <col min="11529" max="11531" width="3.71428571428571" style="478" customWidth="1"/>
    <col min="11532" max="11532" width="12.7142857142857" style="478" customWidth="1"/>
    <col min="11533" max="11533" width="51.1428571428571" style="478" customWidth="1"/>
    <col min="11534" max="11534" width="0" style="478" hidden="1" customWidth="1"/>
    <col min="11535" max="11535" width="18.7142857142857" style="478" customWidth="1"/>
    <col min="11536" max="11537" width="0" style="478" hidden="1"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776" width="10.5714285714286" style="478"/>
    <col min="11777" max="11784" width="0" style="478" hidden="1" customWidth="1"/>
    <col min="11785" max="11787" width="3.71428571428571" style="478" customWidth="1"/>
    <col min="11788" max="11788" width="12.7142857142857" style="478" customWidth="1"/>
    <col min="11789" max="11789" width="51.1428571428571" style="478" customWidth="1"/>
    <col min="11790" max="11790" width="0" style="478" hidden="1" customWidth="1"/>
    <col min="11791" max="11791" width="18.7142857142857" style="478" customWidth="1"/>
    <col min="11792" max="11793" width="0" style="478" hidden="1"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2032" width="10.5714285714286" style="478"/>
    <col min="12033" max="12040" width="0" style="478" hidden="1" customWidth="1"/>
    <col min="12041" max="12043" width="3.71428571428571" style="478" customWidth="1"/>
    <col min="12044" max="12044" width="12.7142857142857" style="478" customWidth="1"/>
    <col min="12045" max="12045" width="51.1428571428571" style="478" customWidth="1"/>
    <col min="12046" max="12046" width="0" style="478" hidden="1" customWidth="1"/>
    <col min="12047" max="12047" width="18.7142857142857" style="478" customWidth="1"/>
    <col min="12048" max="12049" width="0" style="478" hidden="1"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288" width="10.5714285714286" style="478"/>
    <col min="12289" max="12296" width="0" style="478" hidden="1" customWidth="1"/>
    <col min="12297" max="12299" width="3.71428571428571" style="478" customWidth="1"/>
    <col min="12300" max="12300" width="12.7142857142857" style="478" customWidth="1"/>
    <col min="12301" max="12301" width="51.1428571428571" style="478" customWidth="1"/>
    <col min="12302" max="12302" width="0" style="478" hidden="1" customWidth="1"/>
    <col min="12303" max="12303" width="18.7142857142857" style="478" customWidth="1"/>
    <col min="12304" max="12305" width="0" style="478" hidden="1"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544" width="10.5714285714286" style="478"/>
    <col min="12545" max="12552" width="0" style="478" hidden="1" customWidth="1"/>
    <col min="12553" max="12555" width="3.71428571428571" style="478" customWidth="1"/>
    <col min="12556" max="12556" width="12.7142857142857" style="478" customWidth="1"/>
    <col min="12557" max="12557" width="51.1428571428571" style="478" customWidth="1"/>
    <col min="12558" max="12558" width="0" style="478" hidden="1" customWidth="1"/>
    <col min="12559" max="12559" width="18.7142857142857" style="478" customWidth="1"/>
    <col min="12560" max="12561" width="0" style="478" hidden="1"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800" width="10.5714285714286" style="478"/>
    <col min="12801" max="12808" width="0" style="478" hidden="1" customWidth="1"/>
    <col min="12809" max="12811" width="3.71428571428571" style="478" customWidth="1"/>
    <col min="12812" max="12812" width="12.7142857142857" style="478" customWidth="1"/>
    <col min="12813" max="12813" width="51.1428571428571" style="478" customWidth="1"/>
    <col min="12814" max="12814" width="0" style="478" hidden="1" customWidth="1"/>
    <col min="12815" max="12815" width="18.7142857142857" style="478" customWidth="1"/>
    <col min="12816" max="12817" width="0" style="478" hidden="1"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3056" width="10.5714285714286" style="478"/>
    <col min="13057" max="13064" width="0" style="478" hidden="1" customWidth="1"/>
    <col min="13065" max="13067" width="3.71428571428571" style="478" customWidth="1"/>
    <col min="13068" max="13068" width="12.7142857142857" style="478" customWidth="1"/>
    <col min="13069" max="13069" width="51.1428571428571" style="478" customWidth="1"/>
    <col min="13070" max="13070" width="0" style="478" hidden="1" customWidth="1"/>
    <col min="13071" max="13071" width="18.7142857142857" style="478" customWidth="1"/>
    <col min="13072" max="13073" width="0" style="478" hidden="1"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312" width="10.5714285714286" style="478"/>
    <col min="13313" max="13320" width="0" style="478" hidden="1" customWidth="1"/>
    <col min="13321" max="13323" width="3.71428571428571" style="478" customWidth="1"/>
    <col min="13324" max="13324" width="12.7142857142857" style="478" customWidth="1"/>
    <col min="13325" max="13325" width="51.1428571428571" style="478" customWidth="1"/>
    <col min="13326" max="13326" width="0" style="478" hidden="1" customWidth="1"/>
    <col min="13327" max="13327" width="18.7142857142857" style="478" customWidth="1"/>
    <col min="13328" max="13329" width="0" style="478" hidden="1"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568" width="10.5714285714286" style="478"/>
    <col min="13569" max="13576" width="0" style="478" hidden="1" customWidth="1"/>
    <col min="13577" max="13579" width="3.71428571428571" style="478" customWidth="1"/>
    <col min="13580" max="13580" width="12.7142857142857" style="478" customWidth="1"/>
    <col min="13581" max="13581" width="51.1428571428571" style="478" customWidth="1"/>
    <col min="13582" max="13582" width="0" style="478" hidden="1" customWidth="1"/>
    <col min="13583" max="13583" width="18.7142857142857" style="478" customWidth="1"/>
    <col min="13584" max="13585" width="0" style="478" hidden="1"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824" width="10.5714285714286" style="478"/>
    <col min="13825" max="13832" width="0" style="478" hidden="1" customWidth="1"/>
    <col min="13833" max="13835" width="3.71428571428571" style="478" customWidth="1"/>
    <col min="13836" max="13836" width="12.7142857142857" style="478" customWidth="1"/>
    <col min="13837" max="13837" width="51.1428571428571" style="478" customWidth="1"/>
    <col min="13838" max="13838" width="0" style="478" hidden="1" customWidth="1"/>
    <col min="13839" max="13839" width="18.7142857142857" style="478" customWidth="1"/>
    <col min="13840" max="13841" width="0" style="478" hidden="1"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4080" width="10.5714285714286" style="478"/>
    <col min="14081" max="14088" width="0" style="478" hidden="1" customWidth="1"/>
    <col min="14089" max="14091" width="3.71428571428571" style="478" customWidth="1"/>
    <col min="14092" max="14092" width="12.7142857142857" style="478" customWidth="1"/>
    <col min="14093" max="14093" width="51.1428571428571" style="478" customWidth="1"/>
    <col min="14094" max="14094" width="0" style="478" hidden="1" customWidth="1"/>
    <col min="14095" max="14095" width="18.7142857142857" style="478" customWidth="1"/>
    <col min="14096" max="14097" width="0" style="478" hidden="1"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336" width="10.5714285714286" style="478"/>
    <col min="14337" max="14344" width="0" style="478" hidden="1" customWidth="1"/>
    <col min="14345" max="14347" width="3.71428571428571" style="478" customWidth="1"/>
    <col min="14348" max="14348" width="12.7142857142857" style="478" customWidth="1"/>
    <col min="14349" max="14349" width="51.1428571428571" style="478" customWidth="1"/>
    <col min="14350" max="14350" width="0" style="478" hidden="1" customWidth="1"/>
    <col min="14351" max="14351" width="18.7142857142857" style="478" customWidth="1"/>
    <col min="14352" max="14353" width="0" style="478" hidden="1"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592" width="10.5714285714286" style="478"/>
    <col min="14593" max="14600" width="0" style="478" hidden="1" customWidth="1"/>
    <col min="14601" max="14603" width="3.71428571428571" style="478" customWidth="1"/>
    <col min="14604" max="14604" width="12.7142857142857" style="478" customWidth="1"/>
    <col min="14605" max="14605" width="51.1428571428571" style="478" customWidth="1"/>
    <col min="14606" max="14606" width="0" style="478" hidden="1" customWidth="1"/>
    <col min="14607" max="14607" width="18.7142857142857" style="478" customWidth="1"/>
    <col min="14608" max="14609" width="0" style="478" hidden="1"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848" width="10.5714285714286" style="478"/>
    <col min="14849" max="14856" width="0" style="478" hidden="1" customWidth="1"/>
    <col min="14857" max="14859" width="3.71428571428571" style="478" customWidth="1"/>
    <col min="14860" max="14860" width="12.7142857142857" style="478" customWidth="1"/>
    <col min="14861" max="14861" width="51.1428571428571" style="478" customWidth="1"/>
    <col min="14862" max="14862" width="0" style="478" hidden="1" customWidth="1"/>
    <col min="14863" max="14863" width="18.7142857142857" style="478" customWidth="1"/>
    <col min="14864" max="14865" width="0" style="478" hidden="1"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5104" width="10.5714285714286" style="478"/>
    <col min="15105" max="15112" width="0" style="478" hidden="1" customWidth="1"/>
    <col min="15113" max="15115" width="3.71428571428571" style="478" customWidth="1"/>
    <col min="15116" max="15116" width="12.7142857142857" style="478" customWidth="1"/>
    <col min="15117" max="15117" width="51.1428571428571" style="478" customWidth="1"/>
    <col min="15118" max="15118" width="0" style="478" hidden="1" customWidth="1"/>
    <col min="15119" max="15119" width="18.7142857142857" style="478" customWidth="1"/>
    <col min="15120" max="15121" width="0" style="478" hidden="1"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360" width="10.5714285714286" style="478"/>
    <col min="15361" max="15368" width="0" style="478" hidden="1" customWidth="1"/>
    <col min="15369" max="15371" width="3.71428571428571" style="478" customWidth="1"/>
    <col min="15372" max="15372" width="12.7142857142857" style="478" customWidth="1"/>
    <col min="15373" max="15373" width="51.1428571428571" style="478" customWidth="1"/>
    <col min="15374" max="15374" width="0" style="478" hidden="1" customWidth="1"/>
    <col min="15375" max="15375" width="18.7142857142857" style="478" customWidth="1"/>
    <col min="15376" max="15377" width="0" style="478" hidden="1"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616" width="10.5714285714286" style="478"/>
    <col min="15617" max="15624" width="0" style="478" hidden="1" customWidth="1"/>
    <col min="15625" max="15627" width="3.71428571428571" style="478" customWidth="1"/>
    <col min="15628" max="15628" width="12.7142857142857" style="478" customWidth="1"/>
    <col min="15629" max="15629" width="51.1428571428571" style="478" customWidth="1"/>
    <col min="15630" max="15630" width="0" style="478" hidden="1" customWidth="1"/>
    <col min="15631" max="15631" width="18.7142857142857" style="478" customWidth="1"/>
    <col min="15632" max="15633" width="0" style="478" hidden="1"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872" width="10.5714285714286" style="478"/>
    <col min="15873" max="15880" width="0" style="478" hidden="1" customWidth="1"/>
    <col min="15881" max="15883" width="3.71428571428571" style="478" customWidth="1"/>
    <col min="15884" max="15884" width="12.7142857142857" style="478" customWidth="1"/>
    <col min="15885" max="15885" width="51.1428571428571" style="478" customWidth="1"/>
    <col min="15886" max="15886" width="0" style="478" hidden="1" customWidth="1"/>
    <col min="15887" max="15887" width="18.7142857142857" style="478" customWidth="1"/>
    <col min="15888" max="15889" width="0" style="478" hidden="1"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6128" width="10.5714285714286" style="478"/>
    <col min="16129" max="16136" width="0" style="478" hidden="1" customWidth="1"/>
    <col min="16137" max="16139" width="3.71428571428571" style="478" customWidth="1"/>
    <col min="16140" max="16140" width="12.7142857142857" style="478" customWidth="1"/>
    <col min="16141" max="16141" width="51.1428571428571" style="478" customWidth="1"/>
    <col min="16142" max="16142" width="0" style="478" hidden="1" customWidth="1"/>
    <col min="16143" max="16143" width="18.7142857142857" style="478" customWidth="1"/>
    <col min="16144" max="16145" width="0" style="478" hidden="1"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384" width="10.5714285714286" style="478"/>
  </cols>
  <sheetData>
    <row r="1" ht="14.25" hidden="1"/>
    <row r="2" ht="14.25" hidden="1"/>
    <row r="3" ht="14.25" hidden="1"/>
    <row r="4" spans="10:21" ht="3" customHeight="1">
      <c r="J4" s="483"/>
      <c r="K4" s="483"/>
      <c r="L4" s="479"/>
      <c r="M4" s="479"/>
      <c r="N4" s="479"/>
      <c r="O4" s="486"/>
      <c r="P4" s="486"/>
      <c r="Q4" s="486"/>
      <c r="R4" s="486"/>
      <c r="S4" s="486"/>
      <c r="T4" s="486"/>
      <c r="U4" s="479"/>
    </row>
    <row r="5" spans="10:21" ht="22.5" customHeight="1">
      <c r="J5" s="483"/>
      <c r="K5" s="483"/>
      <c r="L5" s="1186" t="s">
        <v>632</v>
      </c>
      <c r="M5" s="1186"/>
      <c r="N5" s="1186"/>
      <c r="O5" s="1186"/>
      <c r="P5" s="1186"/>
      <c r="Q5" s="1186"/>
      <c r="R5" s="1186"/>
      <c r="S5" s="1186"/>
      <c r="T5" s="1186"/>
      <c r="U5" s="499"/>
    </row>
    <row r="6" spans="10:21"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192" t="str">
        <f>IF(NameOrPr_ch="",IF(NameOrPr="","",NameOrPr),NameOrPr_ch)</f>
        <v>Государственный комитет Республики Татарстан по тарифам</v>
      </c>
      <c r="P7" s="1192"/>
      <c r="Q7" s="1192"/>
      <c r="R7" s="1192"/>
      <c r="S7" s="1192"/>
      <c r="T7" s="1192"/>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192" t="str">
        <f>IF(datePr_ch="",IF(datePr="","",datePr),datePr_ch)</f>
        <v>18.12.2018</v>
      </c>
      <c r="P8" s="1192"/>
      <c r="Q8" s="1192"/>
      <c r="R8" s="1192"/>
      <c r="S8" s="1192"/>
      <c r="T8" s="1192"/>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192" t="str">
        <f>IF(numberPr_ch="",IF(numberPr="","",numberPr),numberPr_ch)</f>
        <v>5-96/тэ</v>
      </c>
      <c r="P9" s="1192"/>
      <c r="Q9" s="1192"/>
      <c r="R9" s="1192"/>
      <c r="S9" s="1192"/>
      <c r="T9" s="1192"/>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192" t="str">
        <f>IF(IstPub_ch="",IF(IstPub="","",IstPub),IstPub_ch)</f>
        <v>Официальный сайт правовой информации Министерства юстиции РТ:  http//pravo.tatarstan.ru</v>
      </c>
      <c r="P10" s="1192"/>
      <c r="Q10" s="1192"/>
      <c r="R10" s="1192"/>
      <c r="S10" s="1192"/>
      <c r="T10" s="1192"/>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8:21" ht="15" customHeight="1">
      <c r="H12" s="512" t="s">
        <v>93</v>
      </c>
      <c r="J12" s="483"/>
      <c r="K12" s="483"/>
      <c r="L12" s="479"/>
      <c r="M12" s="479"/>
      <c r="N12" s="479"/>
      <c r="O12" s="1212"/>
      <c r="P12" s="1212"/>
      <c r="Q12" s="1212"/>
      <c r="R12" s="1212"/>
      <c r="S12" s="1212"/>
      <c r="T12" s="1212"/>
      <c r="U12" s="1212"/>
    </row>
    <row r="13" spans="10:23" ht="14.25">
      <c r="J13" s="483"/>
      <c r="K13" s="483"/>
      <c r="L13" s="1149" t="s">
        <v>454</v>
      </c>
      <c r="M13" s="1149"/>
      <c r="N13" s="1149"/>
      <c r="O13" s="1149"/>
      <c r="P13" s="1149"/>
      <c r="Q13" s="1149"/>
      <c r="R13" s="1149"/>
      <c r="S13" s="1149"/>
      <c r="T13" s="1149"/>
      <c r="U13" s="1149"/>
      <c r="V13" s="1149"/>
      <c r="W13" s="1149" t="s">
        <v>455</v>
      </c>
    </row>
    <row r="14" spans="10:23" ht="14.25" customHeight="1">
      <c r="J14" s="483"/>
      <c r="K14" s="483"/>
      <c r="L14" s="1199" t="s">
        <v>92</v>
      </c>
      <c r="M14" s="1199" t="s">
        <v>640</v>
      </c>
      <c r="N14" s="476"/>
      <c r="O14" s="1200" t="s">
        <v>642</v>
      </c>
      <c r="P14" s="1201"/>
      <c r="Q14" s="1201"/>
      <c r="R14" s="1201"/>
      <c r="S14" s="1201"/>
      <c r="T14" s="1202"/>
      <c r="U14" s="1183" t="s">
        <v>341</v>
      </c>
      <c r="V14" s="1211" t="s">
        <v>275</v>
      </c>
      <c r="W14" s="1149"/>
    </row>
    <row r="15" spans="10:23" ht="14.25" customHeight="1">
      <c r="J15" s="483"/>
      <c r="K15" s="483"/>
      <c r="L15" s="1199"/>
      <c r="M15" s="1199"/>
      <c r="N15" s="475"/>
      <c r="O15" s="1205" t="s">
        <v>641</v>
      </c>
      <c r="P15" s="657"/>
      <c r="Q15" s="657"/>
      <c r="R15" s="1181" t="s">
        <v>655</v>
      </c>
      <c r="S15" s="1181"/>
      <c r="T15" s="1182"/>
      <c r="U15" s="1184"/>
      <c r="V15" s="1211"/>
      <c r="W15" s="1149"/>
    </row>
    <row r="16" spans="10:23" ht="30.75" customHeight="1">
      <c r="J16" s="483"/>
      <c r="K16" s="483"/>
      <c r="L16" s="1199"/>
      <c r="M16" s="1199"/>
      <c r="N16" s="474"/>
      <c r="O16" s="1206"/>
      <c r="P16" s="655"/>
      <c r="Q16" s="656"/>
      <c r="R16" s="538" t="s">
        <v>274</v>
      </c>
      <c r="S16" s="1194" t="s">
        <v>273</v>
      </c>
      <c r="T16" s="1195"/>
      <c r="U16" s="1185"/>
      <c r="V16" s="1211"/>
      <c r="W16" s="1149"/>
    </row>
    <row r="17" spans="10:23" ht="14.25">
      <c r="J17" s="483"/>
      <c r="K17" s="491">
        <v>1</v>
      </c>
      <c r="L17" s="639" t="s">
        <v>93</v>
      </c>
      <c r="M17" s="639" t="s">
        <v>49</v>
      </c>
      <c r="N17" s="511" t="s">
        <v>49</v>
      </c>
      <c r="O17" s="640">
        <f ca="1">OFFSET(O17,0,-1)+1</f>
        <v>3</v>
      </c>
      <c r="P17" s="641">
        <f ca="1">OFFSET(P17,0,-1)</f>
        <v>3</v>
      </c>
      <c r="Q17" s="641">
        <f ca="1">OFFSET(Q17,0,-1)</f>
        <v>3</v>
      </c>
      <c r="R17" s="640">
        <f ca="1">OFFSET(R17,0,-1)+1</f>
        <v>4</v>
      </c>
      <c r="S17" s="1215">
        <f ca="1">OFFSET(S17,0,-1)+1</f>
        <v>5</v>
      </c>
      <c r="T17" s="1215"/>
      <c r="U17" s="640">
        <f ca="1">OFFSET(U17,0,-2)+1</f>
        <v>6</v>
      </c>
      <c r="V17" s="641">
        <f ca="1">OFFSET(V17,0,-1)</f>
        <v>6</v>
      </c>
      <c r="W17" s="640">
        <f ca="1">OFFSET(W17,0,-1)+1</f>
        <v>7</v>
      </c>
    </row>
    <row r="18" spans="1:23" ht="22.5">
      <c r="A18" s="1172">
        <v>1</v>
      </c>
      <c r="B18" s="903"/>
      <c r="C18" s="903"/>
      <c r="D18" s="903"/>
      <c r="E18" s="904"/>
      <c r="F18" s="905"/>
      <c r="G18" s="905"/>
      <c r="H18" s="905"/>
      <c r="I18" s="906"/>
      <c r="J18" s="901"/>
      <c r="K18" s="908"/>
      <c r="L18" s="595">
        <f>mergeValue(A18)</f>
        <v>1</v>
      </c>
      <c r="M18" s="643" t="s">
        <v>20</v>
      </c>
      <c r="N18" s="582"/>
      <c r="O18" s="1213"/>
      <c r="P18" s="1213"/>
      <c r="Q18" s="1213"/>
      <c r="R18" s="1213"/>
      <c r="S18" s="1213"/>
      <c r="T18" s="1213"/>
      <c r="U18" s="1213"/>
      <c r="V18" s="1213"/>
      <c r="W18" s="632" t="s">
        <v>477</v>
      </c>
    </row>
    <row r="19" spans="1:23" ht="22.5">
      <c r="A19" s="1172"/>
      <c r="B19" s="1172">
        <v>1</v>
      </c>
      <c r="C19" s="903"/>
      <c r="D19" s="903"/>
      <c r="E19" s="905"/>
      <c r="F19" s="905"/>
      <c r="G19" s="905"/>
      <c r="H19" s="905"/>
      <c r="I19" s="900"/>
      <c r="J19" s="899"/>
      <c r="K19" s="902"/>
      <c r="L19" s="595" t="str">
        <f>mergeValue(A19)&amp;"."&amp;mergeValue(B19)</f>
        <v>1.1</v>
      </c>
      <c r="M19" s="548" t="s">
        <v>16</v>
      </c>
      <c r="N19" s="582"/>
      <c r="O19" s="1213"/>
      <c r="P19" s="1213"/>
      <c r="Q19" s="1213"/>
      <c r="R19" s="1213"/>
      <c r="S19" s="1213"/>
      <c r="T19" s="1213"/>
      <c r="U19" s="1213"/>
      <c r="V19" s="1213"/>
      <c r="W19" s="632" t="s">
        <v>478</v>
      </c>
    </row>
    <row r="20" spans="1:23" ht="22.5">
      <c r="A20" s="1172"/>
      <c r="B20" s="1172"/>
      <c r="C20" s="1172">
        <v>1</v>
      </c>
      <c r="D20" s="903"/>
      <c r="E20" s="905"/>
      <c r="F20" s="905"/>
      <c r="G20" s="905"/>
      <c r="H20" s="905"/>
      <c r="I20" s="907"/>
      <c r="J20" s="899"/>
      <c r="K20" s="902"/>
      <c r="L20" s="595" t="str">
        <f>mergeValue(A20)&amp;"."&amp;mergeValue(B20)&amp;"."&amp;mergeValue(C20)</f>
        <v>1.1.1</v>
      </c>
      <c r="M20" s="549" t="s">
        <v>7</v>
      </c>
      <c r="N20" s="582"/>
      <c r="O20" s="1213"/>
      <c r="P20" s="1213"/>
      <c r="Q20" s="1213"/>
      <c r="R20" s="1213"/>
      <c r="S20" s="1213"/>
      <c r="T20" s="1213"/>
      <c r="U20" s="1213"/>
      <c r="V20" s="1213"/>
      <c r="W20" s="632" t="s">
        <v>634</v>
      </c>
    </row>
    <row r="21" spans="1:23" ht="22.5">
      <c r="A21" s="1172"/>
      <c r="B21" s="1172"/>
      <c r="C21" s="1172"/>
      <c r="D21" s="1172">
        <v>1</v>
      </c>
      <c r="E21" s="905"/>
      <c r="F21" s="905"/>
      <c r="G21" s="905"/>
      <c r="H21" s="905"/>
      <c r="I21" s="907"/>
      <c r="J21" s="899"/>
      <c r="K21" s="902"/>
      <c r="L21" s="595" t="str">
        <f>mergeValue(A21)&amp;"."&amp;mergeValue(B21)&amp;"."&amp;mergeValue(C21)&amp;"."&amp;mergeValue(D21)</f>
        <v>1.1.1.1</v>
      </c>
      <c r="M21" s="550" t="s">
        <v>22</v>
      </c>
      <c r="N21" s="582"/>
      <c r="O21" s="1213"/>
      <c r="P21" s="1213"/>
      <c r="Q21" s="1213"/>
      <c r="R21" s="1213"/>
      <c r="S21" s="1213"/>
      <c r="T21" s="1213"/>
      <c r="U21" s="1213"/>
      <c r="V21" s="1213"/>
      <c r="W21" s="632" t="s">
        <v>635</v>
      </c>
    </row>
    <row r="22" spans="1:23" ht="101.25">
      <c r="A22" s="1172"/>
      <c r="B22" s="1172"/>
      <c r="C22" s="1172"/>
      <c r="D22" s="1172"/>
      <c r="E22" s="1172">
        <v>1</v>
      </c>
      <c r="F22" s="905"/>
      <c r="G22" s="905"/>
      <c r="H22" s="903">
        <v>1</v>
      </c>
      <c r="I22" s="1172">
        <v>1</v>
      </c>
      <c r="J22" s="905"/>
      <c r="K22" s="910"/>
      <c r="L22" s="595" t="str">
        <f>mergeValue(A22)&amp;"."&amp;mergeValue(B22)&amp;"."&amp;mergeValue(C22)&amp;"."&amp;mergeValue(D22)&amp;"."&amp;mergeValue(E22)</f>
        <v>1.1.1.1.1</v>
      </c>
      <c r="M22" s="556" t="s">
        <v>9</v>
      </c>
      <c r="N22" s="583"/>
      <c r="O22" s="1174"/>
      <c r="P22" s="1174"/>
      <c r="Q22" s="1174"/>
      <c r="R22" s="1174"/>
      <c r="S22" s="1174"/>
      <c r="T22" s="1174"/>
      <c r="U22" s="1174"/>
      <c r="V22" s="1174"/>
      <c r="W22" s="632" t="s">
        <v>639</v>
      </c>
    </row>
    <row r="23" spans="1:27" ht="90">
      <c r="A23" s="1172"/>
      <c r="B23" s="1172"/>
      <c r="C23" s="1172"/>
      <c r="D23" s="1172"/>
      <c r="E23" s="1172"/>
      <c r="F23" s="1172">
        <v>1</v>
      </c>
      <c r="G23" s="903"/>
      <c r="H23" s="903"/>
      <c r="I23" s="1172"/>
      <c r="J23" s="1172">
        <v>1</v>
      </c>
      <c r="K23" s="911"/>
      <c r="L23" s="595" t="str">
        <f>mergeValue(A23)&amp;"."&amp;mergeValue(B23)&amp;"."&amp;mergeValue(C23)&amp;"."&amp;mergeValue(D23)&amp;"."&amp;mergeValue(E23)&amp;"."&amp;mergeValue(F23)</f>
        <v>1.1.1.1.1.1</v>
      </c>
      <c r="M23" s="557" t="s">
        <v>10</v>
      </c>
      <c r="N23" s="583"/>
      <c r="O23" s="1175"/>
      <c r="P23" s="1176"/>
      <c r="Q23" s="1176"/>
      <c r="R23" s="1176"/>
      <c r="S23" s="1176"/>
      <c r="T23" s="1176"/>
      <c r="U23" s="1176"/>
      <c r="V23" s="1177"/>
      <c r="W23" s="632" t="s">
        <v>637</v>
      </c>
      <c r="Y23" s="506" t="str">
        <f>strCheckUnique(Z23:Z26)</f>
        <v/>
      </c>
      <c r="AA23" s="506" t="str">
        <f>IF(O23="","",O23&amp;":_")</f>
        <v/>
      </c>
    </row>
    <row r="24" spans="1:29" ht="189" customHeight="1">
      <c r="A24" s="1172"/>
      <c r="B24" s="1172"/>
      <c r="C24" s="1172"/>
      <c r="D24" s="1172"/>
      <c r="E24" s="1172"/>
      <c r="F24" s="1172"/>
      <c r="G24" s="903">
        <v>1</v>
      </c>
      <c r="H24" s="903"/>
      <c r="I24" s="1172"/>
      <c r="J24" s="1172"/>
      <c r="K24" s="911">
        <v>1</v>
      </c>
      <c r="L24" s="595" t="str">
        <f>mergeValue(A24)&amp;"."&amp;mergeValue(B24)&amp;"."&amp;mergeValue(C24)&amp;"."&amp;mergeValue(D24)&amp;"."&amp;mergeValue(E24)&amp;"."&amp;mergeValue(F24)&amp;"."&amp;mergeValue(G24)</f>
        <v>1.1.1.1.1.1.1</v>
      </c>
      <c r="M24" s="1071"/>
      <c r="N24" s="588"/>
      <c r="O24" s="1080"/>
      <c r="P24" s="564"/>
      <c r="Q24" s="564"/>
      <c r="R24" s="1214"/>
      <c r="S24" s="1179" t="s">
        <v>84</v>
      </c>
      <c r="T24" s="1214"/>
      <c r="U24" s="1179" t="s">
        <v>85</v>
      </c>
      <c r="V24" s="580"/>
      <c r="W24" s="1189" t="s">
        <v>657</v>
      </c>
      <c r="X24" s="502" t="str">
        <f>strCheckDate(O25:V25)</f>
        <v/>
      </c>
      <c r="Y24" s="506"/>
      <c r="Z24" s="506" t="str">
        <f>IF(M24="","",M24)</f>
        <v/>
      </c>
      <c r="AA24" s="506"/>
      <c r="AB24" s="506"/>
      <c r="AC24" s="506"/>
    </row>
    <row r="25" spans="1:23" ht="11.25" hidden="1">
      <c r="A25" s="1172"/>
      <c r="B25" s="1172"/>
      <c r="C25" s="1172"/>
      <c r="D25" s="1172"/>
      <c r="E25" s="1172"/>
      <c r="F25" s="1172"/>
      <c r="G25" s="903"/>
      <c r="H25" s="903"/>
      <c r="I25" s="1172"/>
      <c r="J25" s="1172"/>
      <c r="K25" s="911"/>
      <c r="L25" s="602"/>
      <c r="M25" s="648"/>
      <c r="N25" s="588"/>
      <c r="O25" s="586"/>
      <c r="P25" s="564"/>
      <c r="Q25" s="586" t="str">
        <f>R24&amp;"-"&amp;T24</f>
        <v>-</v>
      </c>
      <c r="R25" s="1178"/>
      <c r="S25" s="1179"/>
      <c r="T25" s="1178"/>
      <c r="U25" s="1179"/>
      <c r="V25" s="580"/>
      <c r="W25" s="1190"/>
    </row>
    <row r="26" spans="1:33" s="477" customFormat="1" ht="15" customHeight="1">
      <c r="A26" s="1172"/>
      <c r="B26" s="1172"/>
      <c r="C26" s="1172"/>
      <c r="D26" s="1172"/>
      <c r="E26" s="1172"/>
      <c r="F26" s="1172"/>
      <c r="G26" s="905"/>
      <c r="H26" s="903"/>
      <c r="I26" s="1172"/>
      <c r="J26" s="1172"/>
      <c r="K26" s="910"/>
      <c r="L26" s="540"/>
      <c r="M26" s="559" t="s">
        <v>25</v>
      </c>
      <c r="N26" s="553"/>
      <c r="O26" s="547"/>
      <c r="P26" s="547"/>
      <c r="Q26" s="547"/>
      <c r="R26" s="575"/>
      <c r="S26" s="566"/>
      <c r="T26" s="565"/>
      <c r="U26" s="553"/>
      <c r="V26" s="562"/>
      <c r="W26" s="1191"/>
      <c r="X26" s="503"/>
      <c r="Y26" s="503"/>
      <c r="Z26" s="503"/>
      <c r="AA26" s="503"/>
      <c r="AB26" s="503"/>
      <c r="AC26" s="503"/>
      <c r="AD26" s="503"/>
      <c r="AE26" s="503"/>
      <c r="AF26" s="503"/>
      <c r="AG26" s="503"/>
    </row>
    <row r="27" spans="1:33" s="477" customFormat="1" ht="15" customHeight="1">
      <c r="A27" s="1172"/>
      <c r="B27" s="1172"/>
      <c r="C27" s="1172"/>
      <c r="D27" s="1172"/>
      <c r="E27" s="1172"/>
      <c r="F27" s="905"/>
      <c r="G27" s="905"/>
      <c r="H27" s="903"/>
      <c r="I27" s="117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172"/>
      <c r="B28" s="1172"/>
      <c r="C28" s="1172"/>
      <c r="D28" s="117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172"/>
      <c r="B29" s="1172"/>
      <c r="C29" s="117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172"/>
      <c r="B30" s="117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17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1" ht="3" customHeight="1">
      <c r="L33" s="487"/>
      <c r="M33" s="487"/>
      <c r="N33" s="487"/>
      <c r="O33" s="487"/>
      <c r="P33" s="487"/>
      <c r="Q33" s="487"/>
      <c r="R33" s="487"/>
      <c r="S33" s="487"/>
      <c r="T33" s="487"/>
      <c r="U33" s="487"/>
    </row>
    <row r="34" spans="12:23" ht="133.5" customHeight="1">
      <c r="L34" s="1">
        <v>1</v>
      </c>
      <c r="M34" s="1165" t="s">
        <v>633</v>
      </c>
      <c r="N34" s="1165"/>
      <c r="O34" s="1165"/>
      <c r="P34" s="1165"/>
      <c r="Q34" s="1165"/>
      <c r="R34" s="1165"/>
      <c r="S34" s="1165"/>
      <c r="T34" s="1165"/>
      <c r="U34" s="1165"/>
      <c r="V34" s="1165"/>
      <c r="W34" s="1165"/>
    </row>
  </sheetData>
  <sheetProtection password="FA9C" sheet="1" objects="1" scenarios="1" formatColumns="0" formatRows="0"/>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6">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dataValidation allowBlank="1" prompt="Для выбора выполните двойной щелчок левой клавиши мыши по соответствующей ячейке." sqref="L983066:W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formula1>kind_of_heat_transfer</formula1>
    </dataValidation>
    <dataValidation type="decimal" allowBlank="1" showErrorMessage="1" errorTitle="Ошибка" error="Допускается ввод только неотрицательных чисел!" sqref="O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S24:S25 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dataValidation allowBlank="1" showInputMessage="1" showErrorMessage="1" prompt="Для выбора выполните двойной щелчок левой клавиши мыши по соответствующей ячейке." sqref="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325f3df-0bd7-4dca-ba12-9a4b53de6f83}">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51</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70"/>
      <c r="B13" s="1170"/>
      <c r="C13" s="1170"/>
      <c r="D13" s="625">
        <v>1</v>
      </c>
      <c r="F13" s="618" t="str">
        <f>"4."&amp;mergeValue(A13)&amp;"."&amp;mergeValue(B13)&amp;"."&amp;mergeValue(C13)&amp;"."&amp;mergeValue(D13)</f>
        <v>4.1.1.1.1</v>
      </c>
      <c r="G13" s="635" t="s">
        <v>499</v>
      </c>
      <c r="H13" s="606"/>
      <c r="I13" s="1171" t="s">
        <v>592</v>
      </c>
      <c r="J13" s="617"/>
      <c r="K13" s="592"/>
      <c r="L13" s="592"/>
      <c r="M13" s="592"/>
      <c r="N13" s="592"/>
      <c r="O13" s="592"/>
      <c r="P13" s="592"/>
      <c r="Q13" s="592"/>
      <c r="R13" s="592"/>
      <c r="S13" s="592"/>
      <c r="T13" s="592"/>
    </row>
    <row r="14" spans="1:20" s="572" customFormat="1" ht="18.75">
      <c r="A14" s="1170"/>
      <c r="B14" s="1170"/>
      <c r="C14" s="1170"/>
      <c r="D14" s="625"/>
      <c r="F14" s="621"/>
      <c r="G14" s="552" t="s">
        <v>4</v>
      </c>
      <c r="H14" s="626"/>
      <c r="I14" s="1171"/>
      <c r="J14" s="617"/>
      <c r="K14" s="592"/>
      <c r="L14" s="592"/>
      <c r="M14" s="592"/>
      <c r="N14" s="592"/>
      <c r="O14" s="592"/>
      <c r="P14" s="592"/>
      <c r="Q14" s="592"/>
      <c r="R14" s="592"/>
      <c r="S14" s="592"/>
      <c r="T14" s="592"/>
    </row>
    <row r="15" spans="1:20" s="572" customFormat="1" ht="18.75">
      <c r="A15" s="1170"/>
      <c r="B15" s="1170"/>
      <c r="C15" s="625"/>
      <c r="D15" s="625"/>
      <c r="F15" s="636"/>
      <c r="G15" s="579" t="s">
        <v>403</v>
      </c>
      <c r="H15" s="637"/>
      <c r="I15" s="638"/>
      <c r="J15" s="617"/>
      <c r="K15" s="592"/>
      <c r="L15" s="592"/>
      <c r="M15" s="592"/>
      <c r="N15" s="592"/>
      <c r="O15" s="592"/>
      <c r="P15" s="592"/>
      <c r="Q15" s="592"/>
      <c r="R15" s="592"/>
      <c r="S15" s="592"/>
      <c r="T15" s="592"/>
    </row>
    <row r="16" spans="1:20" s="572" customFormat="1" ht="18.75">
      <c r="A16" s="117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65" t="s">
        <v>594</v>
      </c>
      <c r="H19" s="116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e0aaa8b-931b-4b94-b987-a1d21f8759f1}">
  <sheetPr codeName="Instruction">
    <tabColor rgb="FFCCCCFF"/>
  </sheetPr>
  <dimension ref="A1:AA113"/>
  <sheetViews>
    <sheetView showGridLines="0" workbookViewId="0" topLeftCell="A1">
      <selection pane="topLeft" activeCell="A1" sqref="A1"/>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9" customWidth="1"/>
  </cols>
  <sheetData>
    <row r="1" spans="27:27" ht="3" customHeight="1">
      <c r="AA1" s="79" t="s">
        <v>239</v>
      </c>
    </row>
    <row r="2" spans="2:23" ht="16.5" customHeight="1">
      <c r="B2" s="1126" t="str">
        <f>"Код шаблона: "&amp;GetCode()</f>
        <v>Код шаблона: FAS.JKH.OPEN.INFO.PRICE.WARM</v>
      </c>
      <c r="C2" s="1126"/>
      <c r="D2" s="1126"/>
      <c r="E2" s="1126"/>
      <c r="F2" s="1126"/>
      <c r="G2" s="1126"/>
      <c r="Q2" s="231"/>
      <c r="R2" s="231"/>
      <c r="S2" s="231"/>
      <c r="T2" s="231"/>
      <c r="U2" s="231"/>
      <c r="V2" s="231"/>
      <c r="W2" s="231"/>
    </row>
    <row r="3" spans="2:25" ht="18" customHeight="1">
      <c r="B3" s="1127" t="str">
        <f>"Версия "&amp;GetVersion()</f>
        <v>Версия 1.0</v>
      </c>
      <c r="C3" s="1127"/>
      <c r="H3" s="43"/>
      <c r="I3" s="43"/>
      <c r="J3" s="43"/>
      <c r="K3" s="43"/>
      <c r="L3" s="43"/>
      <c r="M3" s="43"/>
      <c r="N3" s="43"/>
      <c r="O3" s="43"/>
      <c r="P3" s="43"/>
      <c r="Q3" s="231"/>
      <c r="R3" s="231"/>
      <c r="S3" s="231"/>
      <c r="T3" s="231"/>
      <c r="U3" s="231"/>
      <c r="V3" s="231"/>
      <c r="W3" s="261"/>
      <c r="X3" s="43"/>
      <c r="Y3" s="43"/>
    </row>
    <row r="4" spans="4:25" ht="3" customHeight="1">
      <c r="D4" s="43"/>
      <c r="E4" s="43"/>
      <c r="F4" s="43"/>
      <c r="G4" s="43"/>
      <c r="H4" s="43"/>
      <c r="I4" s="43"/>
      <c r="J4" s="43"/>
      <c r="K4" s="43"/>
      <c r="L4" s="43"/>
      <c r="M4" s="43"/>
      <c r="N4" s="43"/>
      <c r="O4" s="43"/>
      <c r="P4" s="43"/>
      <c r="Q4" s="43"/>
      <c r="R4" s="43"/>
      <c r="S4" s="43"/>
      <c r="T4" s="43"/>
      <c r="U4" s="43"/>
      <c r="V4" s="43"/>
      <c r="W4" s="43"/>
      <c r="X4" s="43"/>
      <c r="Y4" s="43"/>
    </row>
    <row r="5" spans="2:25" ht="42.75" customHeight="1">
      <c r="B5" s="1130" t="s">
        <v>770</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5"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5" ht="15" customHeight="1">
      <c r="A7" s="43"/>
      <c r="B7" s="78"/>
      <c r="C7" s="77"/>
      <c r="D7" s="60"/>
      <c r="E7" s="1128" t="s">
        <v>590</v>
      </c>
      <c r="F7" s="1128"/>
      <c r="G7" s="1128"/>
      <c r="H7" s="1128"/>
      <c r="I7" s="1128"/>
      <c r="J7" s="1128"/>
      <c r="K7" s="1128"/>
      <c r="L7" s="1128"/>
      <c r="M7" s="1128"/>
      <c r="N7" s="1128"/>
      <c r="O7" s="1128"/>
      <c r="P7" s="1128"/>
      <c r="Q7" s="1128"/>
      <c r="R7" s="1128"/>
      <c r="S7" s="1128"/>
      <c r="T7" s="1128"/>
      <c r="U7" s="1128"/>
      <c r="V7" s="1128"/>
      <c r="W7" s="1128"/>
      <c r="X7" s="1128"/>
      <c r="Y7" s="59"/>
    </row>
    <row r="8" spans="1:25"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5"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5"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5"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5"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5"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5"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5"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5"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customHeight="1" hidden="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customHeight="1" hidden="1">
      <c r="A22" s="43"/>
      <c r="B22" s="78"/>
      <c r="C22" s="77"/>
      <c r="D22" s="61"/>
      <c r="E22" s="94" t="s">
        <v>237</v>
      </c>
      <c r="F22" s="1133" t="s">
        <v>240</v>
      </c>
      <c r="G22" s="1134"/>
      <c r="H22" s="1134"/>
      <c r="I22" s="1134"/>
      <c r="J22" s="1134"/>
      <c r="K22" s="1134"/>
      <c r="L22" s="1134"/>
      <c r="M22" s="1134"/>
      <c r="N22" s="60"/>
      <c r="O22" s="74" t="s">
        <v>237</v>
      </c>
      <c r="P22" s="1135" t="s">
        <v>588</v>
      </c>
      <c r="Q22" s="1136"/>
      <c r="R22" s="1136"/>
      <c r="S22" s="1136"/>
      <c r="T22" s="1136"/>
      <c r="U22" s="1136"/>
      <c r="V22" s="1136"/>
      <c r="W22" s="1136"/>
      <c r="X22" s="1136"/>
      <c r="Y22" s="59"/>
    </row>
    <row r="23" spans="1:25" ht="27" customHeight="1" hidden="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customHeight="1" hidden="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customHeight="1" hidden="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customHeight="1" hidden="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customHeight="1" hidden="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customHeight="1" hidden="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customHeight="1" hidden="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customHeight="1" hidden="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customHeight="1" hidden="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customHeight="1" hidden="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customHeight="1" hidden="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customHeight="1" hidden="1">
      <c r="A40" s="43"/>
      <c r="B40" s="78"/>
      <c r="C40" s="77"/>
      <c r="D40" s="61"/>
      <c r="E40" s="1118"/>
      <c r="F40" s="1119"/>
      <c r="G40" s="1119"/>
      <c r="H40" s="1119"/>
      <c r="I40" s="1119"/>
      <c r="J40" s="1119"/>
      <c r="K40" s="1119"/>
      <c r="L40" s="1119"/>
      <c r="M40" s="1119"/>
      <c r="N40" s="1119"/>
      <c r="O40" s="1119"/>
      <c r="P40" s="1119"/>
      <c r="Q40" s="1119"/>
      <c r="R40" s="1119"/>
      <c r="S40" s="1119"/>
      <c r="T40" s="1119"/>
      <c r="U40" s="1119"/>
      <c r="V40" s="1119"/>
      <c r="W40" s="1119"/>
      <c r="X40" s="1119"/>
      <c r="Y40" s="59"/>
    </row>
    <row r="41" spans="1:25" ht="38.25" customHeight="1" hidden="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customHeight="1" hidden="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customHeight="1" hidden="1">
      <c r="A46" s="43"/>
      <c r="B46" s="78"/>
      <c r="C46" s="77"/>
      <c r="D46" s="61"/>
      <c r="E46" s="1120" t="s">
        <v>236</v>
      </c>
      <c r="F46" s="1120"/>
      <c r="G46" s="1120"/>
      <c r="H46" s="1120"/>
      <c r="I46" s="1120"/>
      <c r="J46" s="1120"/>
      <c r="K46" s="1120"/>
      <c r="L46" s="1120"/>
      <c r="M46" s="1120"/>
      <c r="N46" s="1120"/>
      <c r="O46" s="1120"/>
      <c r="P46" s="1120"/>
      <c r="Q46" s="1120"/>
      <c r="R46" s="1120"/>
      <c r="S46" s="1120"/>
      <c r="T46" s="1120"/>
      <c r="U46" s="1120"/>
      <c r="V46" s="1120"/>
      <c r="W46" s="1120"/>
      <c r="X46" s="1120"/>
      <c r="Y46" s="59"/>
    </row>
    <row r="47" spans="1:25" ht="37.5" customHeight="1" hidden="1">
      <c r="A47" s="43"/>
      <c r="B47" s="78"/>
      <c r="C47" s="77"/>
      <c r="D47" s="61"/>
      <c r="E47" s="1120"/>
      <c r="F47" s="1120"/>
      <c r="G47" s="1120"/>
      <c r="H47" s="1120"/>
      <c r="I47" s="1120"/>
      <c r="J47" s="1120"/>
      <c r="K47" s="1120"/>
      <c r="L47" s="1120"/>
      <c r="M47" s="1120"/>
      <c r="N47" s="1120"/>
      <c r="O47" s="1120"/>
      <c r="P47" s="1120"/>
      <c r="Q47" s="1120"/>
      <c r="R47" s="1120"/>
      <c r="S47" s="1120"/>
      <c r="T47" s="1120"/>
      <c r="U47" s="1120"/>
      <c r="V47" s="1120"/>
      <c r="W47" s="1120"/>
      <c r="X47" s="1120"/>
      <c r="Y47" s="59"/>
    </row>
    <row r="48" spans="1:25" ht="24" customHeight="1" hidden="1">
      <c r="A48" s="43"/>
      <c r="B48" s="78"/>
      <c r="C48" s="77"/>
      <c r="D48" s="61"/>
      <c r="E48" s="1120"/>
      <c r="F48" s="1120"/>
      <c r="G48" s="1120"/>
      <c r="H48" s="1120"/>
      <c r="I48" s="1120"/>
      <c r="J48" s="1120"/>
      <c r="K48" s="1120"/>
      <c r="L48" s="1120"/>
      <c r="M48" s="1120"/>
      <c r="N48" s="1120"/>
      <c r="O48" s="1120"/>
      <c r="P48" s="1120"/>
      <c r="Q48" s="1120"/>
      <c r="R48" s="1120"/>
      <c r="S48" s="1120"/>
      <c r="T48" s="1120"/>
      <c r="U48" s="1120"/>
      <c r="V48" s="1120"/>
      <c r="W48" s="1120"/>
      <c r="X48" s="1120"/>
      <c r="Y48" s="59"/>
    </row>
    <row r="49" spans="1:25" ht="51" customHeight="1" hidden="1">
      <c r="A49" s="43"/>
      <c r="B49" s="78"/>
      <c r="C49" s="77"/>
      <c r="D49" s="61"/>
      <c r="E49" s="1120"/>
      <c r="F49" s="1120"/>
      <c r="G49" s="1120"/>
      <c r="H49" s="1120"/>
      <c r="I49" s="1120"/>
      <c r="J49" s="1120"/>
      <c r="K49" s="1120"/>
      <c r="L49" s="1120"/>
      <c r="M49" s="1120"/>
      <c r="N49" s="1120"/>
      <c r="O49" s="1120"/>
      <c r="P49" s="1120"/>
      <c r="Q49" s="1120"/>
      <c r="R49" s="1120"/>
      <c r="S49" s="1120"/>
      <c r="T49" s="1120"/>
      <c r="U49" s="1120"/>
      <c r="V49" s="1120"/>
      <c r="W49" s="1120"/>
      <c r="X49" s="1120"/>
      <c r="Y49" s="59"/>
    </row>
    <row r="50" spans="1:25" ht="15" hidden="1">
      <c r="A50" s="43"/>
      <c r="B50" s="78"/>
      <c r="C50" s="77"/>
      <c r="D50" s="61"/>
      <c r="E50" s="1120"/>
      <c r="F50" s="1120"/>
      <c r="G50" s="1120"/>
      <c r="H50" s="1120"/>
      <c r="I50" s="1120"/>
      <c r="J50" s="1120"/>
      <c r="K50" s="1120"/>
      <c r="L50" s="1120"/>
      <c r="M50" s="1120"/>
      <c r="N50" s="1120"/>
      <c r="O50" s="1120"/>
      <c r="P50" s="1120"/>
      <c r="Q50" s="1120"/>
      <c r="R50" s="1120"/>
      <c r="S50" s="1120"/>
      <c r="T50" s="1120"/>
      <c r="U50" s="1120"/>
      <c r="V50" s="1120"/>
      <c r="W50" s="1120"/>
      <c r="X50" s="1120"/>
      <c r="Y50" s="59"/>
    </row>
    <row r="51" spans="1:25" ht="15" hidden="1">
      <c r="A51" s="43"/>
      <c r="B51" s="78"/>
      <c r="C51" s="77"/>
      <c r="D51" s="61"/>
      <c r="E51" s="1120"/>
      <c r="F51" s="1120"/>
      <c r="G51" s="1120"/>
      <c r="H51" s="1120"/>
      <c r="I51" s="1120"/>
      <c r="J51" s="1120"/>
      <c r="K51" s="1120"/>
      <c r="L51" s="1120"/>
      <c r="M51" s="1120"/>
      <c r="N51" s="1120"/>
      <c r="O51" s="1120"/>
      <c r="P51" s="1120"/>
      <c r="Q51" s="1120"/>
      <c r="R51" s="1120"/>
      <c r="S51" s="1120"/>
      <c r="T51" s="1120"/>
      <c r="U51" s="1120"/>
      <c r="V51" s="1120"/>
      <c r="W51" s="1120"/>
      <c r="X51" s="1120"/>
      <c r="Y51" s="59"/>
    </row>
    <row r="52" spans="1:25" ht="15" hidden="1">
      <c r="A52" s="43"/>
      <c r="B52" s="78"/>
      <c r="C52" s="77"/>
      <c r="D52" s="61"/>
      <c r="E52" s="1120"/>
      <c r="F52" s="1120"/>
      <c r="G52" s="1120"/>
      <c r="H52" s="1120"/>
      <c r="I52" s="1120"/>
      <c r="J52" s="1120"/>
      <c r="K52" s="1120"/>
      <c r="L52" s="1120"/>
      <c r="M52" s="1120"/>
      <c r="N52" s="1120"/>
      <c r="O52" s="1120"/>
      <c r="P52" s="1120"/>
      <c r="Q52" s="1120"/>
      <c r="R52" s="1120"/>
      <c r="S52" s="1120"/>
      <c r="T52" s="1120"/>
      <c r="U52" s="1120"/>
      <c r="V52" s="1120"/>
      <c r="W52" s="1120"/>
      <c r="X52" s="1120"/>
      <c r="Y52" s="59"/>
    </row>
    <row r="53" spans="1:25" ht="15" hidden="1">
      <c r="A53" s="43"/>
      <c r="B53" s="78"/>
      <c r="C53" s="77"/>
      <c r="D53" s="61"/>
      <c r="E53" s="1120"/>
      <c r="F53" s="1120"/>
      <c r="G53" s="1120"/>
      <c r="H53" s="1120"/>
      <c r="I53" s="1120"/>
      <c r="J53" s="1120"/>
      <c r="K53" s="1120"/>
      <c r="L53" s="1120"/>
      <c r="M53" s="1120"/>
      <c r="N53" s="1120"/>
      <c r="O53" s="1120"/>
      <c r="P53" s="1120"/>
      <c r="Q53" s="1120"/>
      <c r="R53" s="1120"/>
      <c r="S53" s="1120"/>
      <c r="T53" s="1120"/>
      <c r="U53" s="1120"/>
      <c r="V53" s="1120"/>
      <c r="W53" s="1120"/>
      <c r="X53" s="1120"/>
      <c r="Y53" s="59"/>
    </row>
    <row r="54" spans="1:25" ht="15" hidden="1">
      <c r="A54" s="43"/>
      <c r="B54" s="78"/>
      <c r="C54" s="77"/>
      <c r="D54" s="61"/>
      <c r="E54" s="1120"/>
      <c r="F54" s="1120"/>
      <c r="G54" s="1120"/>
      <c r="H54" s="1120"/>
      <c r="I54" s="1120"/>
      <c r="J54" s="1120"/>
      <c r="K54" s="1120"/>
      <c r="L54" s="1120"/>
      <c r="M54" s="1120"/>
      <c r="N54" s="1120"/>
      <c r="O54" s="1120"/>
      <c r="P54" s="1120"/>
      <c r="Q54" s="1120"/>
      <c r="R54" s="1120"/>
      <c r="S54" s="1120"/>
      <c r="T54" s="1120"/>
      <c r="U54" s="1120"/>
      <c r="V54" s="1120"/>
      <c r="W54" s="1120"/>
      <c r="X54" s="1120"/>
      <c r="Y54" s="59"/>
    </row>
    <row r="55" spans="1:25" ht="15" hidden="1">
      <c r="A55" s="43"/>
      <c r="B55" s="78"/>
      <c r="C55" s="77"/>
      <c r="D55" s="61"/>
      <c r="E55" s="1120"/>
      <c r="F55" s="1120"/>
      <c r="G55" s="1120"/>
      <c r="H55" s="1120"/>
      <c r="I55" s="1120"/>
      <c r="J55" s="1120"/>
      <c r="K55" s="1120"/>
      <c r="L55" s="1120"/>
      <c r="M55" s="1120"/>
      <c r="N55" s="1120"/>
      <c r="O55" s="1120"/>
      <c r="P55" s="1120"/>
      <c r="Q55" s="1120"/>
      <c r="R55" s="1120"/>
      <c r="S55" s="1120"/>
      <c r="T55" s="1120"/>
      <c r="U55" s="1120"/>
      <c r="V55" s="1120"/>
      <c r="W55" s="1120"/>
      <c r="X55" s="1120"/>
      <c r="Y55" s="59"/>
    </row>
    <row r="56" spans="1:25" ht="25.5" customHeight="1" hidden="1">
      <c r="A56" s="43"/>
      <c r="B56" s="78"/>
      <c r="C56" s="77"/>
      <c r="D56" s="66"/>
      <c r="E56" s="1120"/>
      <c r="F56" s="1120"/>
      <c r="G56" s="1120"/>
      <c r="H56" s="1120"/>
      <c r="I56" s="1120"/>
      <c r="J56" s="1120"/>
      <c r="K56" s="1120"/>
      <c r="L56" s="1120"/>
      <c r="M56" s="1120"/>
      <c r="N56" s="1120"/>
      <c r="O56" s="1120"/>
      <c r="P56" s="1120"/>
      <c r="Q56" s="1120"/>
      <c r="R56" s="1120"/>
      <c r="S56" s="1120"/>
      <c r="T56" s="1120"/>
      <c r="U56" s="1120"/>
      <c r="V56" s="1120"/>
      <c r="W56" s="1120"/>
      <c r="X56" s="1120"/>
      <c r="Y56" s="59"/>
    </row>
    <row r="57" spans="1:25" ht="15" hidden="1">
      <c r="A57" s="43"/>
      <c r="B57" s="78"/>
      <c r="C57" s="77"/>
      <c r="D57" s="66"/>
      <c r="E57" s="1120"/>
      <c r="F57" s="1120"/>
      <c r="G57" s="1120"/>
      <c r="H57" s="1120"/>
      <c r="I57" s="1120"/>
      <c r="J57" s="1120"/>
      <c r="K57" s="1120"/>
      <c r="L57" s="1120"/>
      <c r="M57" s="1120"/>
      <c r="N57" s="1120"/>
      <c r="O57" s="1120"/>
      <c r="P57" s="1120"/>
      <c r="Q57" s="1120"/>
      <c r="R57" s="1120"/>
      <c r="S57" s="1120"/>
      <c r="T57" s="1120"/>
      <c r="U57" s="1120"/>
      <c r="V57" s="1120"/>
      <c r="W57" s="1120"/>
      <c r="X57" s="1120"/>
      <c r="Y57" s="59"/>
    </row>
    <row r="58" spans="1:25" ht="15" customHeight="1" hidden="1">
      <c r="A58" s="43"/>
      <c r="B58" s="78"/>
      <c r="C58" s="77"/>
      <c r="D58" s="61"/>
      <c r="E58" s="1121" t="s">
        <v>395</v>
      </c>
      <c r="F58" s="1121"/>
      <c r="G58" s="1121"/>
      <c r="H58" s="1121"/>
      <c r="I58" s="1121"/>
      <c r="J58" s="1121"/>
      <c r="K58" s="1121"/>
      <c r="L58" s="1121"/>
      <c r="M58" s="1121"/>
      <c r="N58" s="1121"/>
      <c r="O58" s="1121"/>
      <c r="P58" s="1121"/>
      <c r="Q58" s="1121"/>
      <c r="R58" s="1121"/>
      <c r="S58" s="1121"/>
      <c r="T58" s="1121"/>
      <c r="U58" s="1121"/>
      <c r="V58" s="231"/>
      <c r="W58" s="231"/>
      <c r="X58" s="231"/>
      <c r="Y58" s="59"/>
    </row>
    <row r="59" spans="1:25" ht="15" customHeight="1" hidden="1">
      <c r="A59" s="43"/>
      <c r="B59" s="78"/>
      <c r="C59" s="77"/>
      <c r="D59" s="61"/>
      <c r="E59" s="1123"/>
      <c r="F59" s="1123"/>
      <c r="G59" s="1123"/>
      <c r="H59" s="1118"/>
      <c r="I59" s="1119"/>
      <c r="J59" s="1119"/>
      <c r="K59" s="1119"/>
      <c r="L59" s="1119"/>
      <c r="M59" s="1119"/>
      <c r="N59" s="1119"/>
      <c r="O59" s="1119"/>
      <c r="P59" s="1119"/>
      <c r="Q59" s="1119"/>
      <c r="R59" s="1119"/>
      <c r="S59" s="1119"/>
      <c r="T59" s="1119"/>
      <c r="U59" s="1119"/>
      <c r="V59" s="1119"/>
      <c r="W59" s="1119"/>
      <c r="X59" s="1119"/>
      <c r="Y59" s="59"/>
    </row>
    <row r="60" spans="1:25" ht="15" customHeight="1" hidden="1">
      <c r="A60" s="43"/>
      <c r="B60" s="78"/>
      <c r="C60" s="77"/>
      <c r="D60" s="61"/>
      <c r="E60" s="1122"/>
      <c r="F60" s="1122"/>
      <c r="G60" s="1122"/>
      <c r="H60" s="1117"/>
      <c r="I60" s="1117"/>
      <c r="J60" s="1117"/>
      <c r="K60" s="1117"/>
      <c r="L60" s="1117"/>
      <c r="M60" s="1117"/>
      <c r="N60" s="1117"/>
      <c r="O60" s="1117"/>
      <c r="P60" s="1117"/>
      <c r="Q60" s="1117"/>
      <c r="R60" s="1117"/>
      <c r="S60" s="1117"/>
      <c r="T60" s="1117"/>
      <c r="U60" s="1117"/>
      <c r="V60" s="1117"/>
      <c r="W60" s="1117"/>
      <c r="X60" s="1117"/>
      <c r="Y60" s="59"/>
    </row>
    <row r="61" spans="1:25" ht="15" hidden="1">
      <c r="A61" s="43"/>
      <c r="B61" s="78"/>
      <c r="C61" s="77"/>
      <c r="D61" s="61"/>
      <c r="E61" s="70"/>
      <c r="F61" s="68"/>
      <c r="G61" s="69"/>
      <c r="H61" s="1117"/>
      <c r="I61" s="1117"/>
      <c r="J61" s="1117"/>
      <c r="K61" s="1117"/>
      <c r="L61" s="1117"/>
      <c r="M61" s="1117"/>
      <c r="N61" s="1117"/>
      <c r="O61" s="1117"/>
      <c r="P61" s="1117"/>
      <c r="Q61" s="1117"/>
      <c r="R61" s="1117"/>
      <c r="S61" s="1117"/>
      <c r="T61" s="1117"/>
      <c r="U61" s="1117"/>
      <c r="V61" s="1117"/>
      <c r="W61" s="1117"/>
      <c r="X61" s="1117"/>
      <c r="Y61" s="59"/>
    </row>
    <row r="62" spans="1:25" ht="27.75" customHeight="1" hidden="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customHeight="1" hidden="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1" t="s">
        <v>396</v>
      </c>
      <c r="F70" s="1121"/>
      <c r="G70" s="1121"/>
      <c r="H70" s="1121"/>
      <c r="I70" s="1121"/>
      <c r="J70" s="1121"/>
      <c r="K70" s="1121"/>
      <c r="L70" s="1121"/>
      <c r="M70" s="1121"/>
      <c r="N70" s="1121"/>
      <c r="O70" s="1121"/>
      <c r="P70" s="1121"/>
      <c r="Q70" s="1121"/>
      <c r="R70" s="1121"/>
      <c r="S70" s="1121"/>
      <c r="T70" s="1121"/>
      <c r="U70" s="450"/>
      <c r="V70" s="450"/>
      <c r="W70" s="450"/>
      <c r="X70" s="450"/>
      <c r="Y70" s="59"/>
    </row>
    <row r="71" spans="1:25" ht="15" hidden="1">
      <c r="A71" s="43"/>
      <c r="B71" s="78"/>
      <c r="C71" s="77"/>
      <c r="D71" s="61"/>
      <c r="E71" s="1121" t="s">
        <v>587</v>
      </c>
      <c r="F71" s="1121"/>
      <c r="G71" s="1121"/>
      <c r="H71" s="1121"/>
      <c r="I71" s="1121"/>
      <c r="J71" s="1121"/>
      <c r="K71" s="1121"/>
      <c r="L71" s="1121"/>
      <c r="M71" s="1121"/>
      <c r="N71" s="1121"/>
      <c r="O71" s="1121"/>
      <c r="P71" s="1121"/>
      <c r="Q71" s="1121"/>
      <c r="R71" s="1121"/>
      <c r="S71" s="1121"/>
      <c r="T71" s="1121"/>
      <c r="U71" s="451"/>
      <c r="V71" s="451"/>
      <c r="W71" s="451"/>
      <c r="X71" s="451"/>
      <c r="Y71" s="59"/>
    </row>
    <row r="72" spans="1:25" ht="40.5" customHeight="1" hidden="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customHeight="1" hidden="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customHeight="1" hidden="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customHeight="1" hidden="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customHeight="1" hidden="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customHeight="1" hidden="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customHeight="1" hidden="1">
      <c r="A80" s="43"/>
      <c r="B80" s="78"/>
      <c r="C80" s="77"/>
      <c r="D80" s="61"/>
      <c r="E80" s="453"/>
      <c r="F80" s="453"/>
      <c r="G80" s="453"/>
      <c r="H80" s="453"/>
      <c r="Y80" s="59"/>
    </row>
    <row r="81" spans="1:25" ht="15" hidden="1">
      <c r="A81" s="43"/>
      <c r="B81" s="78"/>
      <c r="C81" s="77"/>
      <c r="D81" s="61"/>
      <c r="E81" s="1121" t="s">
        <v>395</v>
      </c>
      <c r="F81" s="1121"/>
      <c r="G81" s="1121"/>
      <c r="H81" s="1121"/>
      <c r="I81" s="1121"/>
      <c r="J81" s="1121"/>
      <c r="K81" s="1121"/>
      <c r="L81" s="1121"/>
      <c r="M81" s="1121"/>
      <c r="N81" s="1121"/>
      <c r="O81" s="1121"/>
      <c r="P81" s="1121"/>
      <c r="Q81" s="1121"/>
      <c r="R81" s="1121"/>
      <c r="S81" s="1121"/>
      <c r="T81" s="1121"/>
      <c r="U81" s="1121"/>
      <c r="V81" s="231"/>
      <c r="W81" s="231"/>
      <c r="X81" s="231"/>
      <c r="Y81" s="59"/>
    </row>
    <row r="82" spans="1:25" ht="15" customHeight="1" hidden="1">
      <c r="A82" s="43"/>
      <c r="B82" s="78"/>
      <c r="C82" s="77"/>
      <c r="D82" s="61"/>
      <c r="E82" s="1122"/>
      <c r="F82" s="1122"/>
      <c r="G82" s="1122"/>
      <c r="H82" s="1118"/>
      <c r="I82" s="1119"/>
      <c r="J82" s="1119"/>
      <c r="K82" s="1119"/>
      <c r="L82" s="1119"/>
      <c r="M82" s="1119"/>
      <c r="N82" s="1119"/>
      <c r="O82" s="1119"/>
      <c r="P82" s="1119"/>
      <c r="Q82" s="1119"/>
      <c r="R82" s="1119"/>
      <c r="S82" s="1119"/>
      <c r="T82" s="1119"/>
      <c r="U82" s="1119"/>
      <c r="V82" s="1119"/>
      <c r="W82" s="1119"/>
      <c r="X82" s="1119"/>
      <c r="Y82" s="59"/>
    </row>
    <row r="83" spans="1:25" ht="15" customHeight="1" hidden="1">
      <c r="A83" s="43"/>
      <c r="B83" s="78"/>
      <c r="C83" s="77"/>
      <c r="D83" s="61"/>
      <c r="Y83" s="59"/>
    </row>
    <row r="84" spans="1:25" ht="15" customHeight="1" hidden="1">
      <c r="A84" s="43"/>
      <c r="B84" s="78"/>
      <c r="C84" s="77"/>
      <c r="D84" s="61"/>
      <c r="E84" s="70"/>
      <c r="F84" s="68"/>
      <c r="G84" s="69"/>
      <c r="H84" s="1117"/>
      <c r="I84" s="1117"/>
      <c r="J84" s="1117"/>
      <c r="K84" s="1117"/>
      <c r="L84" s="1117"/>
      <c r="M84" s="1117"/>
      <c r="N84" s="1117"/>
      <c r="O84" s="1117"/>
      <c r="P84" s="1117"/>
      <c r="Q84" s="1117"/>
      <c r="R84" s="1117"/>
      <c r="S84" s="1117"/>
      <c r="T84" s="1117"/>
      <c r="U84" s="1117"/>
      <c r="V84" s="1117"/>
      <c r="W84" s="1117"/>
      <c r="X84" s="111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customHeight="1" hidden="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5"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5" ht="25.5" customHeight="1" hidden="1">
      <c r="A98" s="43"/>
      <c r="B98" s="78"/>
      <c r="C98" s="77"/>
      <c r="D98" s="61"/>
      <c r="E98" s="1125" t="s">
        <v>235</v>
      </c>
      <c r="F98" s="1125"/>
      <c r="G98" s="1125"/>
      <c r="H98" s="1125"/>
      <c r="I98" s="1125"/>
      <c r="J98" s="1125"/>
      <c r="K98" s="1125"/>
      <c r="L98" s="1125"/>
      <c r="M98" s="1125"/>
      <c r="N98" s="1125"/>
      <c r="O98" s="1125"/>
      <c r="P98" s="1125"/>
      <c r="Q98" s="1125"/>
      <c r="R98" s="1125"/>
      <c r="S98" s="1125"/>
      <c r="T98" s="1125"/>
      <c r="U98" s="1125"/>
      <c r="V98" s="1125"/>
      <c r="W98" s="1125"/>
      <c r="X98" s="1125"/>
      <c r="Y98" s="59"/>
    </row>
    <row r="99" spans="1:25" ht="15" customHeight="1" hidden="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hidden="1">
      <c r="A100" s="43"/>
      <c r="B100" s="78"/>
      <c r="C100" s="77"/>
      <c r="D100" s="61"/>
      <c r="E100" s="64"/>
      <c r="F100" s="1124" t="s">
        <v>234</v>
      </c>
      <c r="G100" s="1124"/>
      <c r="H100" s="1124"/>
      <c r="I100" s="1124"/>
      <c r="J100" s="1124"/>
      <c r="K100" s="1124"/>
      <c r="L100" s="1124"/>
      <c r="M100" s="1124"/>
      <c r="N100" s="1124"/>
      <c r="O100" s="1124"/>
      <c r="P100" s="1124"/>
      <c r="Q100" s="1124"/>
      <c r="R100" s="1124"/>
      <c r="S100" s="1124"/>
      <c r="T100" s="62"/>
      <c r="U100" s="60"/>
      <c r="V100" s="60"/>
      <c r="W100" s="60"/>
      <c r="X100" s="60"/>
      <c r="Y100" s="59"/>
      <c r="AA100" s="79" t="s">
        <v>232</v>
      </c>
    </row>
    <row r="101" spans="1:25" ht="15" customHeight="1" hidden="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5" ht="15" hidden="1">
      <c r="A102" s="43"/>
      <c r="B102" s="78"/>
      <c r="C102" s="77"/>
      <c r="D102" s="61"/>
      <c r="E102" s="60"/>
      <c r="F102" s="1124" t="s">
        <v>233</v>
      </c>
      <c r="G102" s="1124"/>
      <c r="H102" s="1124"/>
      <c r="I102" s="1124"/>
      <c r="J102" s="1124"/>
      <c r="K102" s="1124"/>
      <c r="L102" s="1124"/>
      <c r="M102" s="1124"/>
      <c r="N102" s="1124"/>
      <c r="O102" s="1124"/>
      <c r="P102" s="1124"/>
      <c r="Q102" s="1124"/>
      <c r="R102" s="1124"/>
      <c r="S102" s="1124"/>
      <c r="T102" s="1124"/>
      <c r="U102" s="1124"/>
      <c r="V102" s="1124"/>
      <c r="W102" s="1124"/>
      <c r="X102" s="1124"/>
      <c r="Y102" s="59"/>
    </row>
    <row r="103" spans="1:25"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5"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5"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5"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5"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5"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5"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5"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5" ht="30" customHeight="1" hidden="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5" ht="31.5" customHeight="1" hidden="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47ed776-64a9-4ec4-9012-f50d70e9aa39}">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3.7142857142857" style="525" customWidth="1"/>
    <col min="16" max="17" width="1.71428571428571"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35" width="10.5714285714286" style="587"/>
    <col min="36" max="256" width="10.5714285714286" style="525"/>
    <col min="257" max="264" width="0" style="525" hidden="1" customWidth="1"/>
    <col min="265" max="267" width="3.71428571428571" style="525" customWidth="1"/>
    <col min="268" max="268" width="12.7142857142857" style="525" customWidth="1"/>
    <col min="269" max="269" width="47.4285714285714" style="525" customWidth="1"/>
    <col min="270" max="273" width="0" style="525" hidden="1" customWidth="1"/>
    <col min="274" max="274" width="11.7142857142857" style="525" customWidth="1"/>
    <col min="275" max="275" width="6.42857142857143" style="525" customWidth="1"/>
    <col min="276" max="276" width="11.7142857142857" style="525" customWidth="1"/>
    <col min="277" max="277" width="0" style="525" hidden="1" customWidth="1"/>
    <col min="278" max="278" width="3.71428571428571" style="525" customWidth="1"/>
    <col min="279" max="279" width="11.1428571428571" style="525" customWidth="1"/>
    <col min="280" max="512" width="10.5714285714286" style="525"/>
    <col min="513" max="520" width="0" style="525" hidden="1" customWidth="1"/>
    <col min="521" max="523" width="3.71428571428571" style="525" customWidth="1"/>
    <col min="524" max="524" width="12.7142857142857" style="525" customWidth="1"/>
    <col min="525" max="525" width="47.4285714285714" style="525" customWidth="1"/>
    <col min="526" max="529" width="0" style="525" hidden="1" customWidth="1"/>
    <col min="530" max="530" width="11.7142857142857" style="525" customWidth="1"/>
    <col min="531" max="531" width="6.42857142857143" style="525" customWidth="1"/>
    <col min="532" max="532" width="11.7142857142857" style="525" customWidth="1"/>
    <col min="533" max="533" width="0" style="525" hidden="1" customWidth="1"/>
    <col min="534" max="534" width="3.71428571428571" style="525" customWidth="1"/>
    <col min="535" max="535" width="11.1428571428571" style="525" customWidth="1"/>
    <col min="536" max="768" width="10.5714285714286" style="525"/>
    <col min="769" max="776" width="0" style="525" hidden="1" customWidth="1"/>
    <col min="777" max="779" width="3.71428571428571" style="525" customWidth="1"/>
    <col min="780" max="780" width="12.7142857142857" style="525" customWidth="1"/>
    <col min="781" max="781" width="47.4285714285714" style="525" customWidth="1"/>
    <col min="782" max="785" width="0" style="525" hidden="1" customWidth="1"/>
    <col min="786" max="786" width="11.7142857142857" style="525" customWidth="1"/>
    <col min="787" max="787" width="6.42857142857143" style="525" customWidth="1"/>
    <col min="788" max="788" width="11.7142857142857" style="525" customWidth="1"/>
    <col min="789" max="789" width="0" style="525" hidden="1" customWidth="1"/>
    <col min="790" max="790" width="3.71428571428571" style="525" customWidth="1"/>
    <col min="791" max="791" width="11.1428571428571" style="525" customWidth="1"/>
    <col min="792" max="1024" width="10.5714285714286" style="525"/>
    <col min="1025" max="1032" width="0" style="525" hidden="1" customWidth="1"/>
    <col min="1033" max="1035" width="3.71428571428571" style="525" customWidth="1"/>
    <col min="1036" max="1036" width="12.7142857142857" style="525" customWidth="1"/>
    <col min="1037" max="1037" width="47.4285714285714" style="525" customWidth="1"/>
    <col min="1038" max="1041" width="0" style="525" hidden="1" customWidth="1"/>
    <col min="1042" max="1042" width="11.7142857142857" style="525" customWidth="1"/>
    <col min="1043" max="1043" width="6.42857142857143" style="525" customWidth="1"/>
    <col min="1044" max="1044" width="11.7142857142857" style="525" customWidth="1"/>
    <col min="1045" max="1045" width="0" style="525" hidden="1" customWidth="1"/>
    <col min="1046" max="1046" width="3.71428571428571" style="525" customWidth="1"/>
    <col min="1047" max="1047" width="11.1428571428571" style="525" customWidth="1"/>
    <col min="1048" max="1280" width="10.5714285714286" style="525"/>
    <col min="1281" max="1288" width="0" style="525" hidden="1" customWidth="1"/>
    <col min="1289" max="1291" width="3.71428571428571" style="525" customWidth="1"/>
    <col min="1292" max="1292" width="12.7142857142857" style="525" customWidth="1"/>
    <col min="1293" max="1293" width="47.4285714285714" style="525" customWidth="1"/>
    <col min="1294" max="1297" width="0" style="525" hidden="1" customWidth="1"/>
    <col min="1298" max="1298" width="11.7142857142857" style="525" customWidth="1"/>
    <col min="1299" max="1299" width="6.42857142857143" style="525" customWidth="1"/>
    <col min="1300" max="1300" width="11.7142857142857" style="525" customWidth="1"/>
    <col min="1301" max="1301" width="0" style="525" hidden="1" customWidth="1"/>
    <col min="1302" max="1302" width="3.71428571428571" style="525" customWidth="1"/>
    <col min="1303" max="1303" width="11.1428571428571" style="525" customWidth="1"/>
    <col min="1304" max="1536" width="10.5714285714286" style="525"/>
    <col min="1537" max="1544" width="0" style="525" hidden="1" customWidth="1"/>
    <col min="1545" max="1547" width="3.71428571428571" style="525" customWidth="1"/>
    <col min="1548" max="1548" width="12.7142857142857" style="525" customWidth="1"/>
    <col min="1549" max="1549" width="47.4285714285714" style="525" customWidth="1"/>
    <col min="1550" max="1553" width="0" style="525" hidden="1" customWidth="1"/>
    <col min="1554" max="1554" width="11.7142857142857" style="525" customWidth="1"/>
    <col min="1555" max="1555" width="6.42857142857143" style="525" customWidth="1"/>
    <col min="1556" max="1556" width="11.7142857142857" style="525" customWidth="1"/>
    <col min="1557" max="1557" width="0" style="525" hidden="1" customWidth="1"/>
    <col min="1558" max="1558" width="3.71428571428571" style="525" customWidth="1"/>
    <col min="1559" max="1559" width="11.1428571428571" style="525" customWidth="1"/>
    <col min="1560" max="1792" width="10.5714285714286" style="525"/>
    <col min="1793" max="1800" width="0" style="525" hidden="1" customWidth="1"/>
    <col min="1801" max="1803" width="3.71428571428571" style="525" customWidth="1"/>
    <col min="1804" max="1804" width="12.7142857142857" style="525" customWidth="1"/>
    <col min="1805" max="1805" width="47.4285714285714" style="525" customWidth="1"/>
    <col min="1806" max="1809" width="0" style="525" hidden="1" customWidth="1"/>
    <col min="1810" max="1810" width="11.7142857142857" style="525" customWidth="1"/>
    <col min="1811" max="1811" width="6.42857142857143" style="525" customWidth="1"/>
    <col min="1812" max="1812" width="11.7142857142857" style="525" customWidth="1"/>
    <col min="1813" max="1813" width="0" style="525" hidden="1" customWidth="1"/>
    <col min="1814" max="1814" width="3.71428571428571" style="525" customWidth="1"/>
    <col min="1815" max="1815" width="11.1428571428571" style="525" customWidth="1"/>
    <col min="1816" max="2048" width="10.5714285714286" style="525"/>
    <col min="2049" max="2056" width="0" style="525" hidden="1" customWidth="1"/>
    <col min="2057" max="2059" width="3.71428571428571" style="525" customWidth="1"/>
    <col min="2060" max="2060" width="12.7142857142857" style="525" customWidth="1"/>
    <col min="2061" max="2061" width="47.4285714285714" style="525" customWidth="1"/>
    <col min="2062" max="2065" width="0" style="525" hidden="1" customWidth="1"/>
    <col min="2066" max="2066" width="11.7142857142857" style="525" customWidth="1"/>
    <col min="2067" max="2067" width="6.42857142857143" style="525" customWidth="1"/>
    <col min="2068" max="2068" width="11.7142857142857" style="525" customWidth="1"/>
    <col min="2069" max="2069" width="0" style="525" hidden="1" customWidth="1"/>
    <col min="2070" max="2070" width="3.71428571428571" style="525" customWidth="1"/>
    <col min="2071" max="2071" width="11.1428571428571" style="525" customWidth="1"/>
    <col min="2072" max="2304" width="10.5714285714286" style="525"/>
    <col min="2305" max="2312" width="0" style="525" hidden="1" customWidth="1"/>
    <col min="2313" max="2315" width="3.71428571428571" style="525" customWidth="1"/>
    <col min="2316" max="2316" width="12.7142857142857" style="525" customWidth="1"/>
    <col min="2317" max="2317" width="47.4285714285714" style="525" customWidth="1"/>
    <col min="2318" max="2321" width="0" style="525" hidden="1" customWidth="1"/>
    <col min="2322" max="2322" width="11.7142857142857" style="525" customWidth="1"/>
    <col min="2323" max="2323" width="6.42857142857143" style="525" customWidth="1"/>
    <col min="2324" max="2324" width="11.7142857142857" style="525" customWidth="1"/>
    <col min="2325" max="2325" width="0" style="525" hidden="1" customWidth="1"/>
    <col min="2326" max="2326" width="3.71428571428571" style="525" customWidth="1"/>
    <col min="2327" max="2327" width="11.1428571428571" style="525" customWidth="1"/>
    <col min="2328" max="2560" width="10.5714285714286" style="525"/>
    <col min="2561" max="2568" width="0" style="525" hidden="1" customWidth="1"/>
    <col min="2569" max="2571" width="3.71428571428571" style="525" customWidth="1"/>
    <col min="2572" max="2572" width="12.7142857142857" style="525" customWidth="1"/>
    <col min="2573" max="2573" width="47.4285714285714" style="525" customWidth="1"/>
    <col min="2574" max="2577" width="0" style="525" hidden="1" customWidth="1"/>
    <col min="2578" max="2578" width="11.7142857142857" style="525" customWidth="1"/>
    <col min="2579" max="2579" width="6.42857142857143" style="525" customWidth="1"/>
    <col min="2580" max="2580" width="11.7142857142857" style="525" customWidth="1"/>
    <col min="2581" max="2581" width="0" style="525" hidden="1" customWidth="1"/>
    <col min="2582" max="2582" width="3.71428571428571" style="525" customWidth="1"/>
    <col min="2583" max="2583" width="11.1428571428571" style="525" customWidth="1"/>
    <col min="2584" max="2816" width="10.5714285714286" style="525"/>
    <col min="2817" max="2824" width="0" style="525" hidden="1" customWidth="1"/>
    <col min="2825" max="2827" width="3.71428571428571" style="525" customWidth="1"/>
    <col min="2828" max="2828" width="12.7142857142857" style="525" customWidth="1"/>
    <col min="2829" max="2829" width="47.4285714285714" style="525" customWidth="1"/>
    <col min="2830" max="2833" width="0" style="525" hidden="1" customWidth="1"/>
    <col min="2834" max="2834" width="11.7142857142857" style="525" customWidth="1"/>
    <col min="2835" max="2835" width="6.42857142857143" style="525" customWidth="1"/>
    <col min="2836" max="2836" width="11.7142857142857" style="525" customWidth="1"/>
    <col min="2837" max="2837" width="0" style="525" hidden="1" customWidth="1"/>
    <col min="2838" max="2838" width="3.71428571428571" style="525" customWidth="1"/>
    <col min="2839" max="2839" width="11.1428571428571" style="525" customWidth="1"/>
    <col min="2840" max="3072" width="10.5714285714286" style="525"/>
    <col min="3073" max="3080" width="0" style="525" hidden="1" customWidth="1"/>
    <col min="3081" max="3083" width="3.71428571428571" style="525" customWidth="1"/>
    <col min="3084" max="3084" width="12.7142857142857" style="525" customWidth="1"/>
    <col min="3085" max="3085" width="47.4285714285714" style="525" customWidth="1"/>
    <col min="3086" max="3089" width="0" style="525" hidden="1" customWidth="1"/>
    <col min="3090" max="3090" width="11.7142857142857" style="525" customWidth="1"/>
    <col min="3091" max="3091" width="6.42857142857143" style="525" customWidth="1"/>
    <col min="3092" max="3092" width="11.7142857142857" style="525" customWidth="1"/>
    <col min="3093" max="3093" width="0" style="525" hidden="1" customWidth="1"/>
    <col min="3094" max="3094" width="3.71428571428571" style="525" customWidth="1"/>
    <col min="3095" max="3095" width="11.1428571428571" style="525" customWidth="1"/>
    <col min="3096" max="3328" width="10.5714285714286" style="525"/>
    <col min="3329" max="3336" width="0" style="525" hidden="1" customWidth="1"/>
    <col min="3337" max="3339" width="3.71428571428571" style="525" customWidth="1"/>
    <col min="3340" max="3340" width="12.7142857142857" style="525" customWidth="1"/>
    <col min="3341" max="3341" width="47.4285714285714" style="525" customWidth="1"/>
    <col min="3342" max="3345" width="0" style="525" hidden="1" customWidth="1"/>
    <col min="3346" max="3346" width="11.7142857142857" style="525" customWidth="1"/>
    <col min="3347" max="3347" width="6.42857142857143" style="525" customWidth="1"/>
    <col min="3348" max="3348" width="11.7142857142857" style="525" customWidth="1"/>
    <col min="3349" max="3349" width="0" style="525" hidden="1" customWidth="1"/>
    <col min="3350" max="3350" width="3.71428571428571" style="525" customWidth="1"/>
    <col min="3351" max="3351" width="11.1428571428571" style="525" customWidth="1"/>
    <col min="3352" max="3584" width="10.5714285714286" style="525"/>
    <col min="3585" max="3592" width="0" style="525" hidden="1" customWidth="1"/>
    <col min="3593" max="3595" width="3.71428571428571" style="525" customWidth="1"/>
    <col min="3596" max="3596" width="12.7142857142857" style="525" customWidth="1"/>
    <col min="3597" max="3597" width="47.4285714285714" style="525" customWidth="1"/>
    <col min="3598" max="3601" width="0" style="525" hidden="1" customWidth="1"/>
    <col min="3602" max="3602" width="11.7142857142857" style="525" customWidth="1"/>
    <col min="3603" max="3603" width="6.42857142857143" style="525" customWidth="1"/>
    <col min="3604" max="3604" width="11.7142857142857" style="525" customWidth="1"/>
    <col min="3605" max="3605" width="0" style="525" hidden="1" customWidth="1"/>
    <col min="3606" max="3606" width="3.71428571428571" style="525" customWidth="1"/>
    <col min="3607" max="3607" width="11.1428571428571" style="525" customWidth="1"/>
    <col min="3608" max="3840" width="10.5714285714286" style="525"/>
    <col min="3841" max="3848" width="0" style="525" hidden="1" customWidth="1"/>
    <col min="3849" max="3851" width="3.71428571428571" style="525" customWidth="1"/>
    <col min="3852" max="3852" width="12.7142857142857" style="525" customWidth="1"/>
    <col min="3853" max="3853" width="47.4285714285714" style="525" customWidth="1"/>
    <col min="3854" max="3857" width="0" style="525" hidden="1" customWidth="1"/>
    <col min="3858" max="3858" width="11.7142857142857" style="525" customWidth="1"/>
    <col min="3859" max="3859" width="6.42857142857143" style="525" customWidth="1"/>
    <col min="3860" max="3860" width="11.7142857142857" style="525" customWidth="1"/>
    <col min="3861" max="3861" width="0" style="525" hidden="1" customWidth="1"/>
    <col min="3862" max="3862" width="3.71428571428571" style="525" customWidth="1"/>
    <col min="3863" max="3863" width="11.1428571428571" style="525" customWidth="1"/>
    <col min="3864" max="4096" width="10.5714285714286" style="525"/>
    <col min="4097" max="4104" width="0" style="525" hidden="1" customWidth="1"/>
    <col min="4105" max="4107" width="3.71428571428571" style="525" customWidth="1"/>
    <col min="4108" max="4108" width="12.7142857142857" style="525" customWidth="1"/>
    <col min="4109" max="4109" width="47.4285714285714" style="525" customWidth="1"/>
    <col min="4110" max="4113" width="0" style="525" hidden="1" customWidth="1"/>
    <col min="4114" max="4114" width="11.7142857142857" style="525" customWidth="1"/>
    <col min="4115" max="4115" width="6.42857142857143" style="525" customWidth="1"/>
    <col min="4116" max="4116" width="11.7142857142857" style="525" customWidth="1"/>
    <col min="4117" max="4117" width="0" style="525" hidden="1" customWidth="1"/>
    <col min="4118" max="4118" width="3.71428571428571" style="525" customWidth="1"/>
    <col min="4119" max="4119" width="11.1428571428571" style="525" customWidth="1"/>
    <col min="4120" max="4352" width="10.5714285714286" style="525"/>
    <col min="4353" max="4360" width="0" style="525" hidden="1" customWidth="1"/>
    <col min="4361" max="4363" width="3.71428571428571" style="525" customWidth="1"/>
    <col min="4364" max="4364" width="12.7142857142857" style="525" customWidth="1"/>
    <col min="4365" max="4365" width="47.4285714285714" style="525" customWidth="1"/>
    <col min="4366" max="4369" width="0" style="525" hidden="1" customWidth="1"/>
    <col min="4370" max="4370" width="11.7142857142857" style="525" customWidth="1"/>
    <col min="4371" max="4371" width="6.42857142857143" style="525" customWidth="1"/>
    <col min="4372" max="4372" width="11.7142857142857" style="525" customWidth="1"/>
    <col min="4373" max="4373" width="0" style="525" hidden="1" customWidth="1"/>
    <col min="4374" max="4374" width="3.71428571428571" style="525" customWidth="1"/>
    <col min="4375" max="4375" width="11.1428571428571" style="525" customWidth="1"/>
    <col min="4376" max="4608" width="10.5714285714286" style="525"/>
    <col min="4609" max="4616" width="0" style="525" hidden="1" customWidth="1"/>
    <col min="4617" max="4619" width="3.71428571428571" style="525" customWidth="1"/>
    <col min="4620" max="4620" width="12.7142857142857" style="525" customWidth="1"/>
    <col min="4621" max="4621" width="47.4285714285714" style="525" customWidth="1"/>
    <col min="4622" max="4625" width="0" style="525" hidden="1" customWidth="1"/>
    <col min="4626" max="4626" width="11.7142857142857" style="525" customWidth="1"/>
    <col min="4627" max="4627" width="6.42857142857143" style="525" customWidth="1"/>
    <col min="4628" max="4628" width="11.7142857142857" style="525" customWidth="1"/>
    <col min="4629" max="4629" width="0" style="525" hidden="1" customWidth="1"/>
    <col min="4630" max="4630" width="3.71428571428571" style="525" customWidth="1"/>
    <col min="4631" max="4631" width="11.1428571428571" style="525" customWidth="1"/>
    <col min="4632" max="4864" width="10.5714285714286" style="525"/>
    <col min="4865" max="4872" width="0" style="525" hidden="1" customWidth="1"/>
    <col min="4873" max="4875" width="3.71428571428571" style="525" customWidth="1"/>
    <col min="4876" max="4876" width="12.7142857142857" style="525" customWidth="1"/>
    <col min="4877" max="4877" width="47.4285714285714" style="525" customWidth="1"/>
    <col min="4878" max="4881" width="0" style="525" hidden="1" customWidth="1"/>
    <col min="4882" max="4882" width="11.7142857142857" style="525" customWidth="1"/>
    <col min="4883" max="4883" width="6.42857142857143" style="525" customWidth="1"/>
    <col min="4884" max="4884" width="11.7142857142857" style="525" customWidth="1"/>
    <col min="4885" max="4885" width="0" style="525" hidden="1" customWidth="1"/>
    <col min="4886" max="4886" width="3.71428571428571" style="525" customWidth="1"/>
    <col min="4887" max="4887" width="11.1428571428571" style="525" customWidth="1"/>
    <col min="4888" max="5120" width="10.5714285714286" style="525"/>
    <col min="5121" max="5128" width="0" style="525" hidden="1" customWidth="1"/>
    <col min="5129" max="5131" width="3.71428571428571" style="525" customWidth="1"/>
    <col min="5132" max="5132" width="12.7142857142857" style="525" customWidth="1"/>
    <col min="5133" max="5133" width="47.4285714285714" style="525" customWidth="1"/>
    <col min="5134" max="5137" width="0" style="525" hidden="1" customWidth="1"/>
    <col min="5138" max="5138" width="11.7142857142857" style="525" customWidth="1"/>
    <col min="5139" max="5139" width="6.42857142857143" style="525" customWidth="1"/>
    <col min="5140" max="5140" width="11.7142857142857" style="525" customWidth="1"/>
    <col min="5141" max="5141" width="0" style="525" hidden="1" customWidth="1"/>
    <col min="5142" max="5142" width="3.71428571428571" style="525" customWidth="1"/>
    <col min="5143" max="5143" width="11.1428571428571" style="525" customWidth="1"/>
    <col min="5144" max="5376" width="10.5714285714286" style="525"/>
    <col min="5377" max="5384" width="0" style="525" hidden="1" customWidth="1"/>
    <col min="5385" max="5387" width="3.71428571428571" style="525" customWidth="1"/>
    <col min="5388" max="5388" width="12.7142857142857" style="525" customWidth="1"/>
    <col min="5389" max="5389" width="47.4285714285714" style="525" customWidth="1"/>
    <col min="5390" max="5393" width="0" style="525" hidden="1" customWidth="1"/>
    <col min="5394" max="5394" width="11.7142857142857" style="525" customWidth="1"/>
    <col min="5395" max="5395" width="6.42857142857143" style="525" customWidth="1"/>
    <col min="5396" max="5396" width="11.7142857142857" style="525" customWidth="1"/>
    <col min="5397" max="5397" width="0" style="525" hidden="1" customWidth="1"/>
    <col min="5398" max="5398" width="3.71428571428571" style="525" customWidth="1"/>
    <col min="5399" max="5399" width="11.1428571428571" style="525" customWidth="1"/>
    <col min="5400" max="5632" width="10.5714285714286" style="525"/>
    <col min="5633" max="5640" width="0" style="525" hidden="1" customWidth="1"/>
    <col min="5641" max="5643" width="3.71428571428571" style="525" customWidth="1"/>
    <col min="5644" max="5644" width="12.7142857142857" style="525" customWidth="1"/>
    <col min="5645" max="5645" width="47.4285714285714" style="525" customWidth="1"/>
    <col min="5646" max="5649" width="0" style="525" hidden="1" customWidth="1"/>
    <col min="5650" max="5650" width="11.7142857142857" style="525" customWidth="1"/>
    <col min="5651" max="5651" width="6.42857142857143" style="525" customWidth="1"/>
    <col min="5652" max="5652" width="11.7142857142857" style="525" customWidth="1"/>
    <col min="5653" max="5653" width="0" style="525" hidden="1" customWidth="1"/>
    <col min="5654" max="5654" width="3.71428571428571" style="525" customWidth="1"/>
    <col min="5655" max="5655" width="11.1428571428571" style="525" customWidth="1"/>
    <col min="5656" max="5888" width="10.5714285714286" style="525"/>
    <col min="5889" max="5896" width="0" style="525" hidden="1" customWidth="1"/>
    <col min="5897" max="5899" width="3.71428571428571" style="525" customWidth="1"/>
    <col min="5900" max="5900" width="12.7142857142857" style="525" customWidth="1"/>
    <col min="5901" max="5901" width="47.4285714285714" style="525" customWidth="1"/>
    <col min="5902" max="5905" width="0" style="525" hidden="1" customWidth="1"/>
    <col min="5906" max="5906" width="11.7142857142857" style="525" customWidth="1"/>
    <col min="5907" max="5907" width="6.42857142857143" style="525" customWidth="1"/>
    <col min="5908" max="5908" width="11.7142857142857" style="525" customWidth="1"/>
    <col min="5909" max="5909" width="0" style="525" hidden="1" customWidth="1"/>
    <col min="5910" max="5910" width="3.71428571428571" style="525" customWidth="1"/>
    <col min="5911" max="5911" width="11.1428571428571" style="525" customWidth="1"/>
    <col min="5912" max="6144" width="10.5714285714286" style="525"/>
    <col min="6145" max="6152" width="0" style="525" hidden="1" customWidth="1"/>
    <col min="6153" max="6155" width="3.71428571428571" style="525" customWidth="1"/>
    <col min="6156" max="6156" width="12.7142857142857" style="525" customWidth="1"/>
    <col min="6157" max="6157" width="47.4285714285714" style="525" customWidth="1"/>
    <col min="6158" max="6161" width="0" style="525" hidden="1" customWidth="1"/>
    <col min="6162" max="6162" width="11.7142857142857" style="525" customWidth="1"/>
    <col min="6163" max="6163" width="6.42857142857143" style="525" customWidth="1"/>
    <col min="6164" max="6164" width="11.7142857142857" style="525" customWidth="1"/>
    <col min="6165" max="6165" width="0" style="525" hidden="1" customWidth="1"/>
    <col min="6166" max="6166" width="3.71428571428571" style="525" customWidth="1"/>
    <col min="6167" max="6167" width="11.1428571428571" style="525" customWidth="1"/>
    <col min="6168" max="6400" width="10.5714285714286" style="525"/>
    <col min="6401" max="6408" width="0" style="525" hidden="1" customWidth="1"/>
    <col min="6409" max="6411" width="3.71428571428571" style="525" customWidth="1"/>
    <col min="6412" max="6412" width="12.7142857142857" style="525" customWidth="1"/>
    <col min="6413" max="6413" width="47.4285714285714" style="525" customWidth="1"/>
    <col min="6414" max="6417" width="0" style="525" hidden="1" customWidth="1"/>
    <col min="6418" max="6418" width="11.7142857142857" style="525" customWidth="1"/>
    <col min="6419" max="6419" width="6.42857142857143" style="525" customWidth="1"/>
    <col min="6420" max="6420" width="11.7142857142857" style="525" customWidth="1"/>
    <col min="6421" max="6421" width="0" style="525" hidden="1" customWidth="1"/>
    <col min="6422" max="6422" width="3.71428571428571" style="525" customWidth="1"/>
    <col min="6423" max="6423" width="11.1428571428571" style="525" customWidth="1"/>
    <col min="6424" max="6656" width="10.5714285714286" style="525"/>
    <col min="6657" max="6664" width="0" style="525" hidden="1" customWidth="1"/>
    <col min="6665" max="6667" width="3.71428571428571" style="525" customWidth="1"/>
    <col min="6668" max="6668" width="12.7142857142857" style="525" customWidth="1"/>
    <col min="6669" max="6669" width="47.4285714285714" style="525" customWidth="1"/>
    <col min="6670" max="6673" width="0" style="525" hidden="1" customWidth="1"/>
    <col min="6674" max="6674" width="11.7142857142857" style="525" customWidth="1"/>
    <col min="6675" max="6675" width="6.42857142857143" style="525" customWidth="1"/>
    <col min="6676" max="6676" width="11.7142857142857" style="525" customWidth="1"/>
    <col min="6677" max="6677" width="0" style="525" hidden="1" customWidth="1"/>
    <col min="6678" max="6678" width="3.71428571428571" style="525" customWidth="1"/>
    <col min="6679" max="6679" width="11.1428571428571" style="525" customWidth="1"/>
    <col min="6680" max="6912" width="10.5714285714286" style="525"/>
    <col min="6913" max="6920" width="0" style="525" hidden="1" customWidth="1"/>
    <col min="6921" max="6923" width="3.71428571428571" style="525" customWidth="1"/>
    <col min="6924" max="6924" width="12.7142857142857" style="525" customWidth="1"/>
    <col min="6925" max="6925" width="47.4285714285714" style="525" customWidth="1"/>
    <col min="6926" max="6929" width="0" style="525" hidden="1" customWidth="1"/>
    <col min="6930" max="6930" width="11.7142857142857" style="525" customWidth="1"/>
    <col min="6931" max="6931" width="6.42857142857143" style="525" customWidth="1"/>
    <col min="6932" max="6932" width="11.7142857142857" style="525" customWidth="1"/>
    <col min="6933" max="6933" width="0" style="525" hidden="1" customWidth="1"/>
    <col min="6934" max="6934" width="3.71428571428571" style="525" customWidth="1"/>
    <col min="6935" max="6935" width="11.1428571428571" style="525" customWidth="1"/>
    <col min="6936" max="7168" width="10.5714285714286" style="525"/>
    <col min="7169" max="7176" width="0" style="525" hidden="1" customWidth="1"/>
    <col min="7177" max="7179" width="3.71428571428571" style="525" customWidth="1"/>
    <col min="7180" max="7180" width="12.7142857142857" style="525" customWidth="1"/>
    <col min="7181" max="7181" width="47.4285714285714" style="525" customWidth="1"/>
    <col min="7182" max="7185" width="0" style="525" hidden="1" customWidth="1"/>
    <col min="7186" max="7186" width="11.7142857142857" style="525" customWidth="1"/>
    <col min="7187" max="7187" width="6.42857142857143" style="525" customWidth="1"/>
    <col min="7188" max="7188" width="11.7142857142857" style="525" customWidth="1"/>
    <col min="7189" max="7189" width="0" style="525" hidden="1" customWidth="1"/>
    <col min="7190" max="7190" width="3.71428571428571" style="525" customWidth="1"/>
    <col min="7191" max="7191" width="11.1428571428571" style="525" customWidth="1"/>
    <col min="7192" max="7424" width="10.5714285714286" style="525"/>
    <col min="7425" max="7432" width="0" style="525" hidden="1" customWidth="1"/>
    <col min="7433" max="7435" width="3.71428571428571" style="525" customWidth="1"/>
    <col min="7436" max="7436" width="12.7142857142857" style="525" customWidth="1"/>
    <col min="7437" max="7437" width="47.4285714285714" style="525" customWidth="1"/>
    <col min="7438" max="7441" width="0" style="525" hidden="1" customWidth="1"/>
    <col min="7442" max="7442" width="11.7142857142857" style="525" customWidth="1"/>
    <col min="7443" max="7443" width="6.42857142857143" style="525" customWidth="1"/>
    <col min="7444" max="7444" width="11.7142857142857" style="525" customWidth="1"/>
    <col min="7445" max="7445" width="0" style="525" hidden="1" customWidth="1"/>
    <col min="7446" max="7446" width="3.71428571428571" style="525" customWidth="1"/>
    <col min="7447" max="7447" width="11.1428571428571" style="525" customWidth="1"/>
    <col min="7448" max="7680" width="10.5714285714286" style="525"/>
    <col min="7681" max="7688" width="0" style="525" hidden="1" customWidth="1"/>
    <col min="7689" max="7691" width="3.71428571428571" style="525" customWidth="1"/>
    <col min="7692" max="7692" width="12.7142857142857" style="525" customWidth="1"/>
    <col min="7693" max="7693" width="47.4285714285714" style="525" customWidth="1"/>
    <col min="7694" max="7697" width="0" style="525" hidden="1" customWidth="1"/>
    <col min="7698" max="7698" width="11.7142857142857" style="525" customWidth="1"/>
    <col min="7699" max="7699" width="6.42857142857143" style="525" customWidth="1"/>
    <col min="7700" max="7700" width="11.7142857142857" style="525" customWidth="1"/>
    <col min="7701" max="7701" width="0" style="525" hidden="1" customWidth="1"/>
    <col min="7702" max="7702" width="3.71428571428571" style="525" customWidth="1"/>
    <col min="7703" max="7703" width="11.1428571428571" style="525" customWidth="1"/>
    <col min="7704" max="7936" width="10.5714285714286" style="525"/>
    <col min="7937" max="7944" width="0" style="525" hidden="1" customWidth="1"/>
    <col min="7945" max="7947" width="3.71428571428571" style="525" customWidth="1"/>
    <col min="7948" max="7948" width="12.7142857142857" style="525" customWidth="1"/>
    <col min="7949" max="7949" width="47.4285714285714" style="525" customWidth="1"/>
    <col min="7950" max="7953" width="0" style="525" hidden="1" customWidth="1"/>
    <col min="7954" max="7954" width="11.7142857142857" style="525" customWidth="1"/>
    <col min="7955" max="7955" width="6.42857142857143" style="525" customWidth="1"/>
    <col min="7956" max="7956" width="11.7142857142857" style="525" customWidth="1"/>
    <col min="7957" max="7957" width="0" style="525" hidden="1" customWidth="1"/>
    <col min="7958" max="7958" width="3.71428571428571" style="525" customWidth="1"/>
    <col min="7959" max="7959" width="11.1428571428571" style="525" customWidth="1"/>
    <col min="7960" max="8192" width="10.5714285714286" style="525"/>
    <col min="8193" max="8200" width="0" style="525" hidden="1" customWidth="1"/>
    <col min="8201" max="8203" width="3.71428571428571" style="525" customWidth="1"/>
    <col min="8204" max="8204" width="12.7142857142857" style="525" customWidth="1"/>
    <col min="8205" max="8205" width="47.4285714285714" style="525" customWidth="1"/>
    <col min="8206" max="8209" width="0" style="525" hidden="1" customWidth="1"/>
    <col min="8210" max="8210" width="11.7142857142857" style="525" customWidth="1"/>
    <col min="8211" max="8211" width="6.42857142857143" style="525" customWidth="1"/>
    <col min="8212" max="8212" width="11.7142857142857" style="525" customWidth="1"/>
    <col min="8213" max="8213" width="0" style="525" hidden="1" customWidth="1"/>
    <col min="8214" max="8214" width="3.71428571428571" style="525" customWidth="1"/>
    <col min="8215" max="8215" width="11.1428571428571" style="525" customWidth="1"/>
    <col min="8216" max="8448" width="10.5714285714286" style="525"/>
    <col min="8449" max="8456" width="0" style="525" hidden="1" customWidth="1"/>
    <col min="8457" max="8459" width="3.71428571428571" style="525" customWidth="1"/>
    <col min="8460" max="8460" width="12.7142857142857" style="525" customWidth="1"/>
    <col min="8461" max="8461" width="47.4285714285714" style="525" customWidth="1"/>
    <col min="8462" max="8465" width="0" style="525" hidden="1" customWidth="1"/>
    <col min="8466" max="8466" width="11.7142857142857" style="525" customWidth="1"/>
    <col min="8467" max="8467" width="6.42857142857143" style="525" customWidth="1"/>
    <col min="8468" max="8468" width="11.7142857142857" style="525" customWidth="1"/>
    <col min="8469" max="8469" width="0" style="525" hidden="1" customWidth="1"/>
    <col min="8470" max="8470" width="3.71428571428571" style="525" customWidth="1"/>
    <col min="8471" max="8471" width="11.1428571428571" style="525" customWidth="1"/>
    <col min="8472" max="8704" width="10.5714285714286" style="525"/>
    <col min="8705" max="8712" width="0" style="525" hidden="1" customWidth="1"/>
    <col min="8713" max="8715" width="3.71428571428571" style="525" customWidth="1"/>
    <col min="8716" max="8716" width="12.7142857142857" style="525" customWidth="1"/>
    <col min="8717" max="8717" width="47.4285714285714" style="525" customWidth="1"/>
    <col min="8718" max="8721" width="0" style="525" hidden="1" customWidth="1"/>
    <col min="8722" max="8722" width="11.7142857142857" style="525" customWidth="1"/>
    <col min="8723" max="8723" width="6.42857142857143" style="525" customWidth="1"/>
    <col min="8724" max="8724" width="11.7142857142857" style="525" customWidth="1"/>
    <col min="8725" max="8725" width="0" style="525" hidden="1" customWidth="1"/>
    <col min="8726" max="8726" width="3.71428571428571" style="525" customWidth="1"/>
    <col min="8727" max="8727" width="11.1428571428571" style="525" customWidth="1"/>
    <col min="8728" max="8960" width="10.5714285714286" style="525"/>
    <col min="8961" max="8968" width="0" style="525" hidden="1" customWidth="1"/>
    <col min="8969" max="8971" width="3.71428571428571" style="525" customWidth="1"/>
    <col min="8972" max="8972" width="12.7142857142857" style="525" customWidth="1"/>
    <col min="8973" max="8973" width="47.4285714285714" style="525" customWidth="1"/>
    <col min="8974" max="8977" width="0" style="525" hidden="1" customWidth="1"/>
    <col min="8978" max="8978" width="11.7142857142857" style="525" customWidth="1"/>
    <col min="8979" max="8979" width="6.42857142857143" style="525" customWidth="1"/>
    <col min="8980" max="8980" width="11.7142857142857" style="525" customWidth="1"/>
    <col min="8981" max="8981" width="0" style="525" hidden="1" customWidth="1"/>
    <col min="8982" max="8982" width="3.71428571428571" style="525" customWidth="1"/>
    <col min="8983" max="8983" width="11.1428571428571" style="525" customWidth="1"/>
    <col min="8984" max="9216" width="10.5714285714286" style="525"/>
    <col min="9217" max="9224" width="0" style="525" hidden="1" customWidth="1"/>
    <col min="9225" max="9227" width="3.71428571428571" style="525" customWidth="1"/>
    <col min="9228" max="9228" width="12.7142857142857" style="525" customWidth="1"/>
    <col min="9229" max="9229" width="47.4285714285714" style="525" customWidth="1"/>
    <col min="9230" max="9233" width="0" style="525" hidden="1" customWidth="1"/>
    <col min="9234" max="9234" width="11.7142857142857" style="525" customWidth="1"/>
    <col min="9235" max="9235" width="6.42857142857143" style="525" customWidth="1"/>
    <col min="9236" max="9236" width="11.7142857142857" style="525" customWidth="1"/>
    <col min="9237" max="9237" width="0" style="525" hidden="1" customWidth="1"/>
    <col min="9238" max="9238" width="3.71428571428571" style="525" customWidth="1"/>
    <col min="9239" max="9239" width="11.1428571428571" style="525" customWidth="1"/>
    <col min="9240" max="9472" width="10.5714285714286" style="525"/>
    <col min="9473" max="9480" width="0" style="525" hidden="1" customWidth="1"/>
    <col min="9481" max="9483" width="3.71428571428571" style="525" customWidth="1"/>
    <col min="9484" max="9484" width="12.7142857142857" style="525" customWidth="1"/>
    <col min="9485" max="9485" width="47.4285714285714" style="525" customWidth="1"/>
    <col min="9486" max="9489" width="0" style="525" hidden="1" customWidth="1"/>
    <col min="9490" max="9490" width="11.7142857142857" style="525" customWidth="1"/>
    <col min="9491" max="9491" width="6.42857142857143" style="525" customWidth="1"/>
    <col min="9492" max="9492" width="11.7142857142857" style="525" customWidth="1"/>
    <col min="9493" max="9493" width="0" style="525" hidden="1" customWidth="1"/>
    <col min="9494" max="9494" width="3.71428571428571" style="525" customWidth="1"/>
    <col min="9495" max="9495" width="11.1428571428571" style="525" customWidth="1"/>
    <col min="9496" max="9728" width="10.5714285714286" style="525"/>
    <col min="9729" max="9736" width="0" style="525" hidden="1" customWidth="1"/>
    <col min="9737" max="9739" width="3.71428571428571" style="525" customWidth="1"/>
    <col min="9740" max="9740" width="12.7142857142857" style="525" customWidth="1"/>
    <col min="9741" max="9741" width="47.4285714285714" style="525" customWidth="1"/>
    <col min="9742" max="9745" width="0" style="525" hidden="1" customWidth="1"/>
    <col min="9746" max="9746" width="11.7142857142857" style="525" customWidth="1"/>
    <col min="9747" max="9747" width="6.42857142857143" style="525" customWidth="1"/>
    <col min="9748" max="9748" width="11.7142857142857" style="525" customWidth="1"/>
    <col min="9749" max="9749" width="0" style="525" hidden="1" customWidth="1"/>
    <col min="9750" max="9750" width="3.71428571428571" style="525" customWidth="1"/>
    <col min="9751" max="9751" width="11.1428571428571" style="525" customWidth="1"/>
    <col min="9752" max="9984" width="10.5714285714286" style="525"/>
    <col min="9985" max="9992" width="0" style="525" hidden="1" customWidth="1"/>
    <col min="9993" max="9995" width="3.71428571428571" style="525" customWidth="1"/>
    <col min="9996" max="9996" width="12.7142857142857" style="525" customWidth="1"/>
    <col min="9997" max="9997" width="47.4285714285714" style="525" customWidth="1"/>
    <col min="9998" max="10001" width="0" style="525" hidden="1" customWidth="1"/>
    <col min="10002" max="10002" width="11.7142857142857" style="525" customWidth="1"/>
    <col min="10003" max="10003" width="6.42857142857143" style="525" customWidth="1"/>
    <col min="10004" max="10004" width="11.7142857142857" style="525" customWidth="1"/>
    <col min="10005" max="10005" width="0" style="525" hidden="1" customWidth="1"/>
    <col min="10006" max="10006" width="3.71428571428571" style="525" customWidth="1"/>
    <col min="10007" max="10007" width="11.1428571428571" style="525" customWidth="1"/>
    <col min="10008" max="10240" width="10.5714285714286" style="525"/>
    <col min="10241" max="10248" width="0" style="525" hidden="1" customWidth="1"/>
    <col min="10249" max="10251" width="3.71428571428571" style="525" customWidth="1"/>
    <col min="10252" max="10252" width="12.7142857142857" style="525" customWidth="1"/>
    <col min="10253" max="10253" width="47.4285714285714" style="525" customWidth="1"/>
    <col min="10254" max="10257" width="0" style="525" hidden="1" customWidth="1"/>
    <col min="10258" max="10258" width="11.7142857142857" style="525" customWidth="1"/>
    <col min="10259" max="10259" width="6.42857142857143" style="525" customWidth="1"/>
    <col min="10260" max="10260" width="11.7142857142857" style="525" customWidth="1"/>
    <col min="10261" max="10261" width="0" style="525" hidden="1" customWidth="1"/>
    <col min="10262" max="10262" width="3.71428571428571" style="525" customWidth="1"/>
    <col min="10263" max="10263" width="11.1428571428571" style="525" customWidth="1"/>
    <col min="10264" max="10496" width="10.5714285714286" style="525"/>
    <col min="10497" max="10504" width="0" style="525" hidden="1" customWidth="1"/>
    <col min="10505" max="10507" width="3.71428571428571" style="525" customWidth="1"/>
    <col min="10508" max="10508" width="12.7142857142857" style="525" customWidth="1"/>
    <col min="10509" max="10509" width="47.4285714285714" style="525" customWidth="1"/>
    <col min="10510" max="10513" width="0" style="525" hidden="1" customWidth="1"/>
    <col min="10514" max="10514" width="11.7142857142857" style="525" customWidth="1"/>
    <col min="10515" max="10515" width="6.42857142857143" style="525" customWidth="1"/>
    <col min="10516" max="10516" width="11.7142857142857" style="525" customWidth="1"/>
    <col min="10517" max="10517" width="0" style="525" hidden="1" customWidth="1"/>
    <col min="10518" max="10518" width="3.71428571428571" style="525" customWidth="1"/>
    <col min="10519" max="10519" width="11.1428571428571" style="525" customWidth="1"/>
    <col min="10520" max="10752" width="10.5714285714286" style="525"/>
    <col min="10753" max="10760" width="0" style="525" hidden="1" customWidth="1"/>
    <col min="10761" max="10763" width="3.71428571428571" style="525" customWidth="1"/>
    <col min="10764" max="10764" width="12.7142857142857" style="525" customWidth="1"/>
    <col min="10765" max="10765" width="47.4285714285714" style="525" customWidth="1"/>
    <col min="10766" max="10769" width="0" style="525" hidden="1" customWidth="1"/>
    <col min="10770" max="10770" width="11.7142857142857" style="525" customWidth="1"/>
    <col min="10771" max="10771" width="6.42857142857143" style="525" customWidth="1"/>
    <col min="10772" max="10772" width="11.7142857142857" style="525" customWidth="1"/>
    <col min="10773" max="10773" width="0" style="525" hidden="1" customWidth="1"/>
    <col min="10774" max="10774" width="3.71428571428571" style="525" customWidth="1"/>
    <col min="10775" max="10775" width="11.1428571428571" style="525" customWidth="1"/>
    <col min="10776" max="11008" width="10.5714285714286" style="525"/>
    <col min="11009" max="11016" width="0" style="525" hidden="1" customWidth="1"/>
    <col min="11017" max="11019" width="3.71428571428571" style="525" customWidth="1"/>
    <col min="11020" max="11020" width="12.7142857142857" style="525" customWidth="1"/>
    <col min="11021" max="11021" width="47.4285714285714" style="525" customWidth="1"/>
    <col min="11022" max="11025" width="0" style="525" hidden="1" customWidth="1"/>
    <col min="11026" max="11026" width="11.7142857142857" style="525" customWidth="1"/>
    <col min="11027" max="11027" width="6.42857142857143" style="525" customWidth="1"/>
    <col min="11028" max="11028" width="11.7142857142857" style="525" customWidth="1"/>
    <col min="11029" max="11029" width="0" style="525" hidden="1" customWidth="1"/>
    <col min="11030" max="11030" width="3.71428571428571" style="525" customWidth="1"/>
    <col min="11031" max="11031" width="11.1428571428571" style="525" customWidth="1"/>
    <col min="11032" max="11264" width="10.5714285714286" style="525"/>
    <col min="11265" max="11272" width="0" style="525" hidden="1" customWidth="1"/>
    <col min="11273" max="11275" width="3.71428571428571" style="525" customWidth="1"/>
    <col min="11276" max="11276" width="12.7142857142857" style="525" customWidth="1"/>
    <col min="11277" max="11277" width="47.4285714285714" style="525" customWidth="1"/>
    <col min="11278" max="11281" width="0" style="525" hidden="1" customWidth="1"/>
    <col min="11282" max="11282" width="11.7142857142857" style="525" customWidth="1"/>
    <col min="11283" max="11283" width="6.42857142857143" style="525" customWidth="1"/>
    <col min="11284" max="11284" width="11.7142857142857" style="525" customWidth="1"/>
    <col min="11285" max="11285" width="0" style="525" hidden="1" customWidth="1"/>
    <col min="11286" max="11286" width="3.71428571428571" style="525" customWidth="1"/>
    <col min="11287" max="11287" width="11.1428571428571" style="525" customWidth="1"/>
    <col min="11288" max="11520" width="10.5714285714286" style="525"/>
    <col min="11521" max="11528" width="0" style="525" hidden="1" customWidth="1"/>
    <col min="11529" max="11531" width="3.71428571428571" style="525" customWidth="1"/>
    <col min="11532" max="11532" width="12.7142857142857" style="525" customWidth="1"/>
    <col min="11533" max="11533" width="47.4285714285714" style="525" customWidth="1"/>
    <col min="11534" max="11537" width="0" style="525" hidden="1" customWidth="1"/>
    <col min="11538" max="11538" width="11.7142857142857" style="525" customWidth="1"/>
    <col min="11539" max="11539" width="6.42857142857143" style="525" customWidth="1"/>
    <col min="11540" max="11540" width="11.7142857142857" style="525" customWidth="1"/>
    <col min="11541" max="11541" width="0" style="525" hidden="1" customWidth="1"/>
    <col min="11542" max="11542" width="3.71428571428571" style="525" customWidth="1"/>
    <col min="11543" max="11543" width="11.1428571428571" style="525" customWidth="1"/>
    <col min="11544" max="11776" width="10.5714285714286" style="525"/>
    <col min="11777" max="11784" width="0" style="525" hidden="1" customWidth="1"/>
    <col min="11785" max="11787" width="3.71428571428571" style="525" customWidth="1"/>
    <col min="11788" max="11788" width="12.7142857142857" style="525" customWidth="1"/>
    <col min="11789" max="11789" width="47.4285714285714" style="525" customWidth="1"/>
    <col min="11790" max="11793" width="0" style="525" hidden="1" customWidth="1"/>
    <col min="11794" max="11794" width="11.7142857142857" style="525" customWidth="1"/>
    <col min="11795" max="11795" width="6.42857142857143" style="525" customWidth="1"/>
    <col min="11796" max="11796" width="11.7142857142857" style="525" customWidth="1"/>
    <col min="11797" max="11797" width="0" style="525" hidden="1" customWidth="1"/>
    <col min="11798" max="11798" width="3.71428571428571" style="525" customWidth="1"/>
    <col min="11799" max="11799" width="11.1428571428571" style="525" customWidth="1"/>
    <col min="11800" max="12032" width="10.5714285714286" style="525"/>
    <col min="12033" max="12040" width="0" style="525" hidden="1" customWidth="1"/>
    <col min="12041" max="12043" width="3.71428571428571" style="525" customWidth="1"/>
    <col min="12044" max="12044" width="12.7142857142857" style="525" customWidth="1"/>
    <col min="12045" max="12045" width="47.4285714285714" style="525" customWidth="1"/>
    <col min="12046" max="12049" width="0" style="525" hidden="1" customWidth="1"/>
    <col min="12050" max="12050" width="11.7142857142857" style="525" customWidth="1"/>
    <col min="12051" max="12051" width="6.42857142857143" style="525" customWidth="1"/>
    <col min="12052" max="12052" width="11.7142857142857" style="525" customWidth="1"/>
    <col min="12053" max="12053" width="0" style="525" hidden="1" customWidth="1"/>
    <col min="12054" max="12054" width="3.71428571428571" style="525" customWidth="1"/>
    <col min="12055" max="12055" width="11.1428571428571" style="525" customWidth="1"/>
    <col min="12056" max="12288" width="10.5714285714286" style="525"/>
    <col min="12289" max="12296" width="0" style="525" hidden="1" customWidth="1"/>
    <col min="12297" max="12299" width="3.71428571428571" style="525" customWidth="1"/>
    <col min="12300" max="12300" width="12.7142857142857" style="525" customWidth="1"/>
    <col min="12301" max="12301" width="47.4285714285714" style="525" customWidth="1"/>
    <col min="12302" max="12305" width="0" style="525" hidden="1" customWidth="1"/>
    <col min="12306" max="12306" width="11.7142857142857" style="525" customWidth="1"/>
    <col min="12307" max="12307" width="6.42857142857143" style="525" customWidth="1"/>
    <col min="12308" max="12308" width="11.7142857142857" style="525" customWidth="1"/>
    <col min="12309" max="12309" width="0" style="525" hidden="1" customWidth="1"/>
    <col min="12310" max="12310" width="3.71428571428571" style="525" customWidth="1"/>
    <col min="12311" max="12311" width="11.1428571428571" style="525" customWidth="1"/>
    <col min="12312" max="12544" width="10.5714285714286" style="525"/>
    <col min="12545" max="12552" width="0" style="525" hidden="1" customWidth="1"/>
    <col min="12553" max="12555" width="3.71428571428571" style="525" customWidth="1"/>
    <col min="12556" max="12556" width="12.7142857142857" style="525" customWidth="1"/>
    <col min="12557" max="12557" width="47.4285714285714" style="525" customWidth="1"/>
    <col min="12558" max="12561" width="0" style="525" hidden="1" customWidth="1"/>
    <col min="12562" max="12562" width="11.7142857142857" style="525" customWidth="1"/>
    <col min="12563" max="12563" width="6.42857142857143" style="525" customWidth="1"/>
    <col min="12564" max="12564" width="11.7142857142857" style="525" customWidth="1"/>
    <col min="12565" max="12565" width="0" style="525" hidden="1" customWidth="1"/>
    <col min="12566" max="12566" width="3.71428571428571" style="525" customWidth="1"/>
    <col min="12567" max="12567" width="11.1428571428571" style="525" customWidth="1"/>
    <col min="12568" max="12800" width="10.5714285714286" style="525"/>
    <col min="12801" max="12808" width="0" style="525" hidden="1" customWidth="1"/>
    <col min="12809" max="12811" width="3.71428571428571" style="525" customWidth="1"/>
    <col min="12812" max="12812" width="12.7142857142857" style="525" customWidth="1"/>
    <col min="12813" max="12813" width="47.4285714285714" style="525" customWidth="1"/>
    <col min="12814" max="12817" width="0" style="525" hidden="1" customWidth="1"/>
    <col min="12818" max="12818" width="11.7142857142857" style="525" customWidth="1"/>
    <col min="12819" max="12819" width="6.42857142857143" style="525" customWidth="1"/>
    <col min="12820" max="12820" width="11.7142857142857" style="525" customWidth="1"/>
    <col min="12821" max="12821" width="0" style="525" hidden="1" customWidth="1"/>
    <col min="12822" max="12822" width="3.71428571428571" style="525" customWidth="1"/>
    <col min="12823" max="12823" width="11.1428571428571" style="525" customWidth="1"/>
    <col min="12824" max="13056" width="10.5714285714286" style="525"/>
    <col min="13057" max="13064" width="0" style="525" hidden="1" customWidth="1"/>
    <col min="13065" max="13067" width="3.71428571428571" style="525" customWidth="1"/>
    <col min="13068" max="13068" width="12.7142857142857" style="525" customWidth="1"/>
    <col min="13069" max="13069" width="47.4285714285714" style="525" customWidth="1"/>
    <col min="13070" max="13073" width="0" style="525" hidden="1" customWidth="1"/>
    <col min="13074" max="13074" width="11.7142857142857" style="525" customWidth="1"/>
    <col min="13075" max="13075" width="6.42857142857143" style="525" customWidth="1"/>
    <col min="13076" max="13076" width="11.7142857142857" style="525" customWidth="1"/>
    <col min="13077" max="13077" width="0" style="525" hidden="1" customWidth="1"/>
    <col min="13078" max="13078" width="3.71428571428571" style="525" customWidth="1"/>
    <col min="13079" max="13079" width="11.1428571428571" style="525" customWidth="1"/>
    <col min="13080" max="13312" width="10.5714285714286" style="525"/>
    <col min="13313" max="13320" width="0" style="525" hidden="1" customWidth="1"/>
    <col min="13321" max="13323" width="3.71428571428571" style="525" customWidth="1"/>
    <col min="13324" max="13324" width="12.7142857142857" style="525" customWidth="1"/>
    <col min="13325" max="13325" width="47.4285714285714" style="525" customWidth="1"/>
    <col min="13326" max="13329" width="0" style="525" hidden="1" customWidth="1"/>
    <col min="13330" max="13330" width="11.7142857142857" style="525" customWidth="1"/>
    <col min="13331" max="13331" width="6.42857142857143" style="525" customWidth="1"/>
    <col min="13332" max="13332" width="11.7142857142857" style="525" customWidth="1"/>
    <col min="13333" max="13333" width="0" style="525" hidden="1" customWidth="1"/>
    <col min="13334" max="13334" width="3.71428571428571" style="525" customWidth="1"/>
    <col min="13335" max="13335" width="11.1428571428571" style="525" customWidth="1"/>
    <col min="13336" max="13568" width="10.5714285714286" style="525"/>
    <col min="13569" max="13576" width="0" style="525" hidden="1" customWidth="1"/>
    <col min="13577" max="13579" width="3.71428571428571" style="525" customWidth="1"/>
    <col min="13580" max="13580" width="12.7142857142857" style="525" customWidth="1"/>
    <col min="13581" max="13581" width="47.4285714285714" style="525" customWidth="1"/>
    <col min="13582" max="13585" width="0" style="525" hidden="1" customWidth="1"/>
    <col min="13586" max="13586" width="11.7142857142857" style="525" customWidth="1"/>
    <col min="13587" max="13587" width="6.42857142857143" style="525" customWidth="1"/>
    <col min="13588" max="13588" width="11.7142857142857" style="525" customWidth="1"/>
    <col min="13589" max="13589" width="0" style="525" hidden="1" customWidth="1"/>
    <col min="13590" max="13590" width="3.71428571428571" style="525" customWidth="1"/>
    <col min="13591" max="13591" width="11.1428571428571" style="525" customWidth="1"/>
    <col min="13592" max="13824" width="10.5714285714286" style="525"/>
    <col min="13825" max="13832" width="0" style="525" hidden="1" customWidth="1"/>
    <col min="13833" max="13835" width="3.71428571428571" style="525" customWidth="1"/>
    <col min="13836" max="13836" width="12.7142857142857" style="525" customWidth="1"/>
    <col min="13837" max="13837" width="47.4285714285714" style="525" customWidth="1"/>
    <col min="13838" max="13841" width="0" style="525" hidden="1" customWidth="1"/>
    <col min="13842" max="13842" width="11.7142857142857" style="525" customWidth="1"/>
    <col min="13843" max="13843" width="6.42857142857143" style="525" customWidth="1"/>
    <col min="13844" max="13844" width="11.7142857142857" style="525" customWidth="1"/>
    <col min="13845" max="13845" width="0" style="525" hidden="1" customWidth="1"/>
    <col min="13846" max="13846" width="3.71428571428571" style="525" customWidth="1"/>
    <col min="13847" max="13847" width="11.1428571428571" style="525" customWidth="1"/>
    <col min="13848" max="14080" width="10.5714285714286" style="525"/>
    <col min="14081" max="14088" width="0" style="525" hidden="1" customWidth="1"/>
    <col min="14089" max="14091" width="3.71428571428571" style="525" customWidth="1"/>
    <col min="14092" max="14092" width="12.7142857142857" style="525" customWidth="1"/>
    <col min="14093" max="14093" width="47.4285714285714" style="525" customWidth="1"/>
    <col min="14094" max="14097" width="0" style="525" hidden="1" customWidth="1"/>
    <col min="14098" max="14098" width="11.7142857142857" style="525" customWidth="1"/>
    <col min="14099" max="14099" width="6.42857142857143" style="525" customWidth="1"/>
    <col min="14100" max="14100" width="11.7142857142857" style="525" customWidth="1"/>
    <col min="14101" max="14101" width="0" style="525" hidden="1" customWidth="1"/>
    <col min="14102" max="14102" width="3.71428571428571" style="525" customWidth="1"/>
    <col min="14103" max="14103" width="11.1428571428571" style="525" customWidth="1"/>
    <col min="14104" max="14336" width="10.5714285714286" style="525"/>
    <col min="14337" max="14344" width="0" style="525" hidden="1" customWidth="1"/>
    <col min="14345" max="14347" width="3.71428571428571" style="525" customWidth="1"/>
    <col min="14348" max="14348" width="12.7142857142857" style="525" customWidth="1"/>
    <col min="14349" max="14349" width="47.4285714285714" style="525" customWidth="1"/>
    <col min="14350" max="14353" width="0" style="525" hidden="1" customWidth="1"/>
    <col min="14354" max="14354" width="11.7142857142857" style="525" customWidth="1"/>
    <col min="14355" max="14355" width="6.42857142857143" style="525" customWidth="1"/>
    <col min="14356" max="14356" width="11.7142857142857" style="525" customWidth="1"/>
    <col min="14357" max="14357" width="0" style="525" hidden="1" customWidth="1"/>
    <col min="14358" max="14358" width="3.71428571428571" style="525" customWidth="1"/>
    <col min="14359" max="14359" width="11.1428571428571" style="525" customWidth="1"/>
    <col min="14360" max="14592" width="10.5714285714286" style="525"/>
    <col min="14593" max="14600" width="0" style="525" hidden="1" customWidth="1"/>
    <col min="14601" max="14603" width="3.71428571428571" style="525" customWidth="1"/>
    <col min="14604" max="14604" width="12.7142857142857" style="525" customWidth="1"/>
    <col min="14605" max="14605" width="47.4285714285714" style="525" customWidth="1"/>
    <col min="14606" max="14609" width="0" style="525" hidden="1" customWidth="1"/>
    <col min="14610" max="14610" width="11.7142857142857" style="525" customWidth="1"/>
    <col min="14611" max="14611" width="6.42857142857143" style="525" customWidth="1"/>
    <col min="14612" max="14612" width="11.7142857142857" style="525" customWidth="1"/>
    <col min="14613" max="14613" width="0" style="525" hidden="1" customWidth="1"/>
    <col min="14614" max="14614" width="3.71428571428571" style="525" customWidth="1"/>
    <col min="14615" max="14615" width="11.1428571428571" style="525" customWidth="1"/>
    <col min="14616" max="14848" width="10.5714285714286" style="525"/>
    <col min="14849" max="14856" width="0" style="525" hidden="1" customWidth="1"/>
    <col min="14857" max="14859" width="3.71428571428571" style="525" customWidth="1"/>
    <col min="14860" max="14860" width="12.7142857142857" style="525" customWidth="1"/>
    <col min="14861" max="14861" width="47.4285714285714" style="525" customWidth="1"/>
    <col min="14862" max="14865" width="0" style="525" hidden="1" customWidth="1"/>
    <col min="14866" max="14866" width="11.7142857142857" style="525" customWidth="1"/>
    <col min="14867" max="14867" width="6.42857142857143" style="525" customWidth="1"/>
    <col min="14868" max="14868" width="11.7142857142857" style="525" customWidth="1"/>
    <col min="14869" max="14869" width="0" style="525" hidden="1" customWidth="1"/>
    <col min="14870" max="14870" width="3.71428571428571" style="525" customWidth="1"/>
    <col min="14871" max="14871" width="11.1428571428571" style="525" customWidth="1"/>
    <col min="14872" max="15104" width="10.5714285714286" style="525"/>
    <col min="15105" max="15112" width="0" style="525" hidden="1" customWidth="1"/>
    <col min="15113" max="15115" width="3.71428571428571" style="525" customWidth="1"/>
    <col min="15116" max="15116" width="12.7142857142857" style="525" customWidth="1"/>
    <col min="15117" max="15117" width="47.4285714285714" style="525" customWidth="1"/>
    <col min="15118" max="15121" width="0" style="525" hidden="1" customWidth="1"/>
    <col min="15122" max="15122" width="11.7142857142857" style="525" customWidth="1"/>
    <col min="15123" max="15123" width="6.42857142857143" style="525" customWidth="1"/>
    <col min="15124" max="15124" width="11.7142857142857" style="525" customWidth="1"/>
    <col min="15125" max="15125" width="0" style="525" hidden="1" customWidth="1"/>
    <col min="15126" max="15126" width="3.71428571428571" style="525" customWidth="1"/>
    <col min="15127" max="15127" width="11.1428571428571" style="525" customWidth="1"/>
    <col min="15128" max="15360" width="10.5714285714286" style="525"/>
    <col min="15361" max="15368" width="0" style="525" hidden="1" customWidth="1"/>
    <col min="15369" max="15371" width="3.71428571428571" style="525" customWidth="1"/>
    <col min="15372" max="15372" width="12.7142857142857" style="525" customWidth="1"/>
    <col min="15373" max="15373" width="47.4285714285714" style="525" customWidth="1"/>
    <col min="15374" max="15377" width="0" style="525" hidden="1" customWidth="1"/>
    <col min="15378" max="15378" width="11.7142857142857" style="525" customWidth="1"/>
    <col min="15379" max="15379" width="6.42857142857143" style="525" customWidth="1"/>
    <col min="15380" max="15380" width="11.7142857142857" style="525" customWidth="1"/>
    <col min="15381" max="15381" width="0" style="525" hidden="1" customWidth="1"/>
    <col min="15382" max="15382" width="3.71428571428571" style="525" customWidth="1"/>
    <col min="15383" max="15383" width="11.1428571428571" style="525" customWidth="1"/>
    <col min="15384" max="15616" width="10.5714285714286" style="525"/>
    <col min="15617" max="15624" width="0" style="525" hidden="1" customWidth="1"/>
    <col min="15625" max="15627" width="3.71428571428571" style="525" customWidth="1"/>
    <col min="15628" max="15628" width="12.7142857142857" style="525" customWidth="1"/>
    <col min="15629" max="15629" width="47.4285714285714" style="525" customWidth="1"/>
    <col min="15630" max="15633" width="0" style="525" hidden="1" customWidth="1"/>
    <col min="15634" max="15634" width="11.7142857142857" style="525" customWidth="1"/>
    <col min="15635" max="15635" width="6.42857142857143" style="525" customWidth="1"/>
    <col min="15636" max="15636" width="11.7142857142857" style="525" customWidth="1"/>
    <col min="15637" max="15637" width="0" style="525" hidden="1" customWidth="1"/>
    <col min="15638" max="15638" width="3.71428571428571" style="525" customWidth="1"/>
    <col min="15639" max="15639" width="11.1428571428571" style="525" customWidth="1"/>
    <col min="15640" max="15872" width="10.5714285714286" style="525"/>
    <col min="15873" max="15880" width="0" style="525" hidden="1" customWidth="1"/>
    <col min="15881" max="15883" width="3.71428571428571" style="525" customWidth="1"/>
    <col min="15884" max="15884" width="12.7142857142857" style="525" customWidth="1"/>
    <col min="15885" max="15885" width="47.4285714285714" style="525" customWidth="1"/>
    <col min="15886" max="15889" width="0" style="525" hidden="1" customWidth="1"/>
    <col min="15890" max="15890" width="11.7142857142857" style="525" customWidth="1"/>
    <col min="15891" max="15891" width="6.42857142857143" style="525" customWidth="1"/>
    <col min="15892" max="15892" width="11.7142857142857" style="525" customWidth="1"/>
    <col min="15893" max="15893" width="0" style="525" hidden="1" customWidth="1"/>
    <col min="15894" max="15894" width="3.71428571428571" style="525" customWidth="1"/>
    <col min="15895" max="15895" width="11.1428571428571" style="525" customWidth="1"/>
    <col min="15896" max="16128" width="10.5714285714286" style="525"/>
    <col min="16129" max="16136" width="0" style="525" hidden="1" customWidth="1"/>
    <col min="16137" max="16139" width="3.71428571428571" style="525" customWidth="1"/>
    <col min="16140" max="16140" width="12.7142857142857" style="525" customWidth="1"/>
    <col min="16141" max="16141" width="47.4285714285714" style="525" customWidth="1"/>
    <col min="16142" max="16145" width="0" style="525" hidden="1" customWidth="1"/>
    <col min="16146" max="16146" width="11.7142857142857" style="525" customWidth="1"/>
    <col min="16147" max="16147" width="6.42857142857143" style="525" customWidth="1"/>
    <col min="16148" max="16148" width="11.7142857142857" style="525" customWidth="1"/>
    <col min="16149" max="16149" width="0" style="525" hidden="1" customWidth="1"/>
    <col min="16150" max="16150" width="3.71428571428571" style="525" customWidth="1"/>
    <col min="16151" max="16151" width="11.1428571428571" style="525" customWidth="1"/>
    <col min="16152" max="16384" width="10.5714285714286" style="525"/>
  </cols>
  <sheetData>
    <row r="1" ht="14.25" customHeight="1" hidden="1"/>
    <row r="2" ht="14.25" customHeight="1" hidden="1"/>
    <row r="3" ht="14.25" customHeight="1" hidden="1"/>
    <row r="4" spans="10:21" ht="3" customHeight="1">
      <c r="J4" s="531"/>
      <c r="K4" s="531"/>
      <c r="L4" s="526"/>
      <c r="M4" s="526"/>
      <c r="N4" s="526"/>
      <c r="O4" s="534"/>
      <c r="P4" s="534"/>
      <c r="Q4" s="534"/>
      <c r="R4" s="534"/>
      <c r="S4" s="534"/>
      <c r="T4" s="534"/>
      <c r="U4" s="526"/>
    </row>
    <row r="5" spans="10:21" ht="22.5" customHeight="1">
      <c r="J5" s="531"/>
      <c r="K5" s="531"/>
      <c r="L5" s="1186" t="s">
        <v>658</v>
      </c>
      <c r="M5" s="1186"/>
      <c r="N5" s="1186"/>
      <c r="O5" s="1186"/>
      <c r="P5" s="1186"/>
      <c r="Q5" s="1186"/>
      <c r="R5" s="1186"/>
      <c r="S5" s="1186"/>
      <c r="T5" s="1186"/>
      <c r="U5" s="581"/>
    </row>
    <row r="6" spans="10:21"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503</v>
      </c>
      <c r="N7" s="668"/>
      <c r="O7" s="1218" t="str">
        <f>IF(NameOrPr_ch="",IF(NameOrPr="","",NameOrPr),NameOrPr_ch)</f>
        <v>Государственный комитет Республики Татарстан по тарифам</v>
      </c>
      <c r="P7" s="1219"/>
      <c r="Q7" s="1219"/>
      <c r="R7" s="1219"/>
      <c r="S7" s="1219"/>
      <c r="T7" s="122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18" t="str">
        <f>IF(datePr_ch="",IF(datePr="","",datePr),datePr_ch)</f>
        <v>18.12.2018</v>
      </c>
      <c r="P8" s="1219"/>
      <c r="Q8" s="1219"/>
      <c r="R8" s="1219"/>
      <c r="S8" s="1219"/>
      <c r="T8" s="122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18" t="str">
        <f>IF(numberPr_ch="",IF(numberPr="","",numberPr),numberPr_ch)</f>
        <v>5-96/тэ</v>
      </c>
      <c r="P9" s="1219"/>
      <c r="Q9" s="1219"/>
      <c r="R9" s="1219"/>
      <c r="S9" s="1219"/>
      <c r="T9" s="122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X10" s="592"/>
      <c r="Y10" s="592"/>
      <c r="Z10" s="592"/>
      <c r="AA10" s="592"/>
      <c r="AB10" s="592"/>
      <c r="AC10" s="592"/>
      <c r="AD10" s="592"/>
      <c r="AE10" s="592"/>
      <c r="AF10" s="592"/>
      <c r="AG10" s="592"/>
      <c r="AH10" s="592"/>
      <c r="AI10" s="592"/>
    </row>
    <row r="11" spans="1:35" s="572" customFormat="1" ht="11.25" customHeight="1" hidden="1">
      <c r="A11" s="592"/>
      <c r="B11" s="592"/>
      <c r="C11" s="592"/>
      <c r="D11" s="592"/>
      <c r="E11" s="592"/>
      <c r="F11" s="592"/>
      <c r="G11" s="592"/>
      <c r="H11" s="592"/>
      <c r="L11" s="1187"/>
      <c r="M11" s="1187"/>
      <c r="N11" s="568"/>
      <c r="O11" s="1221"/>
      <c r="P11" s="1221"/>
      <c r="Q11" s="1221"/>
      <c r="R11" s="1221"/>
      <c r="S11" s="1221"/>
      <c r="T11" s="1221"/>
      <c r="U11" s="590" t="s">
        <v>373</v>
      </c>
      <c r="X11" s="592"/>
      <c r="Y11" s="592"/>
      <c r="Z11" s="592"/>
      <c r="AA11" s="592"/>
      <c r="AB11" s="592"/>
      <c r="AC11" s="592"/>
      <c r="AD11" s="592"/>
      <c r="AE11" s="592"/>
      <c r="AF11" s="592"/>
      <c r="AG11" s="592"/>
      <c r="AH11" s="592"/>
      <c r="AI11" s="592"/>
    </row>
    <row r="12" spans="10:21" ht="14.25">
      <c r="J12" s="531"/>
      <c r="K12" s="531"/>
      <c r="L12" s="526"/>
      <c r="M12" s="526"/>
      <c r="N12" s="526"/>
      <c r="O12" s="1217"/>
      <c r="P12" s="1217"/>
      <c r="Q12" s="1217"/>
      <c r="R12" s="1217"/>
      <c r="S12" s="1217"/>
      <c r="T12" s="1217"/>
      <c r="U12" s="1217"/>
    </row>
    <row r="13" spans="10:23" ht="14.25" customHeight="1">
      <c r="J13" s="531"/>
      <c r="K13" s="531"/>
      <c r="L13" s="1149" t="s">
        <v>454</v>
      </c>
      <c r="M13" s="1149"/>
      <c r="N13" s="1149"/>
      <c r="O13" s="1149"/>
      <c r="P13" s="1149"/>
      <c r="Q13" s="1149"/>
      <c r="R13" s="1149"/>
      <c r="S13" s="1149"/>
      <c r="T13" s="1149"/>
      <c r="U13" s="1149"/>
      <c r="V13" s="1149"/>
      <c r="W13" s="1149" t="s">
        <v>455</v>
      </c>
    </row>
    <row r="14" spans="10:23" ht="14.25" customHeight="1">
      <c r="J14" s="531"/>
      <c r="K14" s="531"/>
      <c r="L14" s="1199" t="s">
        <v>92</v>
      </c>
      <c r="M14" s="1199" t="s">
        <v>640</v>
      </c>
      <c r="N14" s="523"/>
      <c r="O14" s="1200" t="s">
        <v>642</v>
      </c>
      <c r="P14" s="1201"/>
      <c r="Q14" s="1201"/>
      <c r="R14" s="1201"/>
      <c r="S14" s="1201"/>
      <c r="T14" s="1202"/>
      <c r="U14" s="1183" t="s">
        <v>341</v>
      </c>
      <c r="V14" s="1196" t="s">
        <v>275</v>
      </c>
      <c r="W14" s="1149"/>
    </row>
    <row r="15" spans="10:23" ht="14.25" customHeight="1">
      <c r="J15" s="531"/>
      <c r="K15" s="531"/>
      <c r="L15" s="1199"/>
      <c r="M15" s="1199"/>
      <c r="N15" s="523"/>
      <c r="O15" s="1205" t="s">
        <v>622</v>
      </c>
      <c r="P15" s="1203"/>
      <c r="Q15" s="1204"/>
      <c r="R15" s="1181" t="s">
        <v>655</v>
      </c>
      <c r="S15" s="1181"/>
      <c r="T15" s="1182"/>
      <c r="U15" s="1184"/>
      <c r="V15" s="1197"/>
      <c r="W15" s="1149"/>
    </row>
    <row r="16" spans="10:23" ht="30" customHeight="1">
      <c r="J16" s="531"/>
      <c r="K16" s="531"/>
      <c r="L16" s="1199"/>
      <c r="M16" s="1199"/>
      <c r="N16" s="522"/>
      <c r="O16" s="1206"/>
      <c r="P16" s="537"/>
      <c r="Q16" s="537"/>
      <c r="R16" s="538" t="s">
        <v>274</v>
      </c>
      <c r="S16" s="1194" t="s">
        <v>273</v>
      </c>
      <c r="T16" s="1195"/>
      <c r="U16" s="1185"/>
      <c r="V16" s="1198"/>
      <c r="W16" s="1149"/>
    </row>
    <row r="17" spans="10:23" ht="14.25">
      <c r="J17" s="531"/>
      <c r="K17" s="571">
        <v>1</v>
      </c>
      <c r="L17" s="649" t="s">
        <v>93</v>
      </c>
      <c r="M17" s="649" t="s">
        <v>49</v>
      </c>
      <c r="N17" s="670" t="s">
        <v>49</v>
      </c>
      <c r="O17" s="650">
        <f ca="1">OFFSET(O17,0,-1)+1</f>
        <v>3</v>
      </c>
      <c r="P17" s="651">
        <f ca="1">OFFSET(P17,0,-1)</f>
        <v>3</v>
      </c>
      <c r="Q17" s="651">
        <f ca="1">OFFSET(Q17,0,-1)</f>
        <v>3</v>
      </c>
      <c r="R17" s="650">
        <f ca="1">OFFSET(R17,0,-1)+1</f>
        <v>4</v>
      </c>
      <c r="S17" s="1188">
        <f ca="1">OFFSET(S17,0,-1)+1</f>
        <v>5</v>
      </c>
      <c r="T17" s="1188"/>
      <c r="U17" s="650">
        <f ca="1">OFFSET(U17,0,-2)+1</f>
        <v>6</v>
      </c>
      <c r="V17" s="651">
        <f ca="1">OFFSET(V17,0,-1)</f>
        <v>6</v>
      </c>
      <c r="W17" s="650">
        <f ca="1">OFFSET(W17,0,-1)+1</f>
        <v>7</v>
      </c>
    </row>
    <row r="18" spans="1:23" ht="22.5">
      <c r="A18" s="1172">
        <v>1</v>
      </c>
      <c r="B18" s="921"/>
      <c r="C18" s="921"/>
      <c r="D18" s="921"/>
      <c r="E18" s="922"/>
      <c r="F18" s="923"/>
      <c r="G18" s="921"/>
      <c r="H18" s="921"/>
      <c r="I18" s="924"/>
      <c r="J18" s="919"/>
      <c r="K18" s="928">
        <v>1</v>
      </c>
      <c r="L18" s="595">
        <f>mergeValue(A18)</f>
        <v>1</v>
      </c>
      <c r="M18" s="643" t="s">
        <v>20</v>
      </c>
      <c r="N18" s="582"/>
      <c r="O18" s="1213"/>
      <c r="P18" s="1213"/>
      <c r="Q18" s="1213"/>
      <c r="R18" s="1213"/>
      <c r="S18" s="1213"/>
      <c r="T18" s="1213"/>
      <c r="U18" s="1213"/>
      <c r="V18" s="1213"/>
      <c r="W18" s="632" t="s">
        <v>659</v>
      </c>
    </row>
    <row r="19" spans="1:23" ht="22.5">
      <c r="A19" s="1172"/>
      <c r="B19" s="1172">
        <v>1</v>
      </c>
      <c r="C19" s="921"/>
      <c r="D19" s="921"/>
      <c r="E19" s="923"/>
      <c r="F19" s="923"/>
      <c r="G19" s="921"/>
      <c r="H19" s="921"/>
      <c r="I19" s="918"/>
      <c r="J19" s="917"/>
      <c r="K19" s="928">
        <v>1</v>
      </c>
      <c r="L19" s="595" t="str">
        <f>mergeValue(A19)&amp;"."&amp;mergeValue(B19)</f>
        <v>1.1</v>
      </c>
      <c r="M19" s="548" t="s">
        <v>16</v>
      </c>
      <c r="N19" s="582"/>
      <c r="O19" s="1213"/>
      <c r="P19" s="1213"/>
      <c r="Q19" s="1213"/>
      <c r="R19" s="1213"/>
      <c r="S19" s="1213"/>
      <c r="T19" s="1213"/>
      <c r="U19" s="1213"/>
      <c r="V19" s="1213"/>
      <c r="W19" s="632" t="s">
        <v>478</v>
      </c>
    </row>
    <row r="20" spans="1:23" ht="22.5">
      <c r="A20" s="1172"/>
      <c r="B20" s="1172"/>
      <c r="C20" s="1172">
        <v>1</v>
      </c>
      <c r="D20" s="921"/>
      <c r="E20" s="923"/>
      <c r="F20" s="923"/>
      <c r="G20" s="921"/>
      <c r="H20" s="921"/>
      <c r="I20" s="925"/>
      <c r="J20" s="917"/>
      <c r="K20" s="928">
        <v>1</v>
      </c>
      <c r="L20" s="595" t="str">
        <f>mergeValue(A20)&amp;"."&amp;mergeValue(B20)&amp;"."&amp;mergeValue(C20)</f>
        <v>1.1.1</v>
      </c>
      <c r="M20" s="549" t="s">
        <v>7</v>
      </c>
      <c r="N20" s="582"/>
      <c r="O20" s="1213"/>
      <c r="P20" s="1213"/>
      <c r="Q20" s="1213"/>
      <c r="R20" s="1213"/>
      <c r="S20" s="1213"/>
      <c r="T20" s="1213"/>
      <c r="U20" s="1213"/>
      <c r="V20" s="1213"/>
      <c r="W20" s="632" t="s">
        <v>634</v>
      </c>
    </row>
    <row r="21" spans="1:23" ht="22.5">
      <c r="A21" s="1172"/>
      <c r="B21" s="1172"/>
      <c r="C21" s="1172"/>
      <c r="D21" s="1172">
        <v>1</v>
      </c>
      <c r="E21" s="923"/>
      <c r="F21" s="923"/>
      <c r="G21" s="921"/>
      <c r="H21" s="921"/>
      <c r="I21" s="1172">
        <v>1</v>
      </c>
      <c r="J21" s="917"/>
      <c r="K21" s="928">
        <v>1</v>
      </c>
      <c r="L21" s="595" t="str">
        <f>mergeValue(A21)&amp;"."&amp;mergeValue(B21)&amp;"."&amp;mergeValue(C21)&amp;"."&amp;mergeValue(D21)</f>
        <v>1.1.1.1</v>
      </c>
      <c r="M21" s="550" t="s">
        <v>22</v>
      </c>
      <c r="N21" s="582"/>
      <c r="O21" s="1213"/>
      <c r="P21" s="1213"/>
      <c r="Q21" s="1213"/>
      <c r="R21" s="1213"/>
      <c r="S21" s="1213"/>
      <c r="T21" s="1213"/>
      <c r="U21" s="1213"/>
      <c r="V21" s="1213"/>
      <c r="W21" s="632" t="s">
        <v>635</v>
      </c>
    </row>
    <row r="22" spans="1:23" ht="11.25" customHeight="1" hidden="1">
      <c r="A22" s="1172"/>
      <c r="B22" s="1172"/>
      <c r="C22" s="1172"/>
      <c r="D22" s="1172"/>
      <c r="E22" s="1172">
        <v>1</v>
      </c>
      <c r="F22" s="923"/>
      <c r="G22" s="921"/>
      <c r="H22" s="921"/>
      <c r="I22" s="1172"/>
      <c r="J22" s="923"/>
      <c r="K22" s="928">
        <v>1</v>
      </c>
      <c r="L22" s="595"/>
      <c r="M22" s="556"/>
      <c r="N22" s="583"/>
      <c r="O22" s="633"/>
      <c r="P22" s="633"/>
      <c r="Q22" s="633"/>
      <c r="R22" s="633"/>
      <c r="S22" s="633"/>
      <c r="T22" s="633"/>
      <c r="U22" s="595"/>
      <c r="V22" s="509"/>
      <c r="W22" s="561"/>
    </row>
    <row r="23" spans="1:27" ht="90">
      <c r="A23" s="1172"/>
      <c r="B23" s="1172"/>
      <c r="C23" s="1172"/>
      <c r="D23" s="1172"/>
      <c r="E23" s="1172"/>
      <c r="F23" s="1172">
        <v>1</v>
      </c>
      <c r="G23" s="921"/>
      <c r="H23" s="921"/>
      <c r="I23" s="1172"/>
      <c r="J23" s="1216"/>
      <c r="K23" s="928">
        <v>1</v>
      </c>
      <c r="L23" s="595" t="str">
        <f>mergeValue(A23)&amp;"."&amp;mergeValue(B23)&amp;"."&amp;mergeValue(C23)&amp;"."&amp;mergeValue(D23)&amp;"."&amp;mergeValue(F23)</f>
        <v>1.1.1.1.1</v>
      </c>
      <c r="M23" s="556" t="s">
        <v>10</v>
      </c>
      <c r="N23" s="583"/>
      <c r="O23" s="1174"/>
      <c r="P23" s="1174"/>
      <c r="Q23" s="1174"/>
      <c r="R23" s="1174"/>
      <c r="S23" s="1174"/>
      <c r="T23" s="1174"/>
      <c r="U23" s="1174"/>
      <c r="V23" s="1174"/>
      <c r="W23" s="632" t="s">
        <v>636</v>
      </c>
      <c r="Y23" s="591" t="str">
        <f>strCheckUnique(Z23:Z26)</f>
        <v/>
      </c>
      <c r="AA23" s="591"/>
    </row>
    <row r="24" spans="1:29" ht="189" customHeight="1">
      <c r="A24" s="1172"/>
      <c r="B24" s="1172"/>
      <c r="C24" s="1172"/>
      <c r="D24" s="1172"/>
      <c r="E24" s="1172"/>
      <c r="F24" s="1172"/>
      <c r="G24" s="921">
        <v>1</v>
      </c>
      <c r="H24" s="921"/>
      <c r="I24" s="1172"/>
      <c r="J24" s="1216"/>
      <c r="K24" s="920"/>
      <c r="L24" s="595" t="str">
        <f>mergeValue(A24)&amp;"."&amp;mergeValue(B24)&amp;"."&amp;mergeValue(C24)&amp;"."&amp;mergeValue(D24)&amp;"."&amp;mergeValue(F24)&amp;"."&amp;mergeValue(G24)</f>
        <v>1.1.1.1.1.1</v>
      </c>
      <c r="M24" s="1071"/>
      <c r="N24" s="588"/>
      <c r="O24" s="564"/>
      <c r="P24" s="564"/>
      <c r="Q24" s="564"/>
      <c r="R24" s="1214"/>
      <c r="S24" s="1179" t="s">
        <v>84</v>
      </c>
      <c r="T24" s="1214"/>
      <c r="U24" s="1179" t="s">
        <v>85</v>
      </c>
      <c r="V24" s="539"/>
      <c r="W24" s="1189" t="s">
        <v>660</v>
      </c>
      <c r="X24" s="587" t="str">
        <f>strCheckDate(O25:V25)</f>
        <v/>
      </c>
      <c r="Y24" s="591"/>
      <c r="Z24" s="591" t="str">
        <f>IF(M24="","",M24)</f>
        <v/>
      </c>
      <c r="AA24" s="591"/>
      <c r="AB24" s="591"/>
      <c r="AC24" s="591"/>
    </row>
    <row r="25" spans="1:29" ht="11.25" customHeight="1" hidden="1">
      <c r="A25" s="1172"/>
      <c r="B25" s="1172"/>
      <c r="C25" s="1172"/>
      <c r="D25" s="1172"/>
      <c r="E25" s="1172"/>
      <c r="F25" s="1172"/>
      <c r="G25" s="921"/>
      <c r="H25" s="921"/>
      <c r="I25" s="1172"/>
      <c r="J25" s="1216"/>
      <c r="K25" s="928">
        <v>1</v>
      </c>
      <c r="L25" s="602"/>
      <c r="M25" s="648"/>
      <c r="N25" s="588"/>
      <c r="O25" s="564"/>
      <c r="P25" s="564"/>
      <c r="Q25" s="586" t="str">
        <f>R24&amp;"-"&amp;T24</f>
        <v>-</v>
      </c>
      <c r="R25" s="1214"/>
      <c r="S25" s="1179"/>
      <c r="T25" s="1214"/>
      <c r="U25" s="1179"/>
      <c r="V25" s="539"/>
      <c r="W25" s="1190"/>
      <c r="Y25" s="591"/>
      <c r="Z25" s="591"/>
      <c r="AA25" s="591"/>
      <c r="AB25" s="591"/>
      <c r="AC25" s="591"/>
    </row>
    <row r="26" spans="1:35" s="524" customFormat="1" ht="15" customHeight="1">
      <c r="A26" s="1172"/>
      <c r="B26" s="1172"/>
      <c r="C26" s="1172"/>
      <c r="D26" s="1172"/>
      <c r="E26" s="1172"/>
      <c r="F26" s="1172"/>
      <c r="G26" s="921"/>
      <c r="H26" s="921"/>
      <c r="I26" s="1172"/>
      <c r="J26" s="1216"/>
      <c r="K26" s="928">
        <v>1</v>
      </c>
      <c r="L26" s="540"/>
      <c r="M26" s="558" t="s">
        <v>25</v>
      </c>
      <c r="N26" s="553"/>
      <c r="O26" s="547"/>
      <c r="P26" s="547"/>
      <c r="Q26" s="547"/>
      <c r="R26" s="575"/>
      <c r="S26" s="566"/>
      <c r="T26" s="565"/>
      <c r="U26" s="553"/>
      <c r="V26" s="562"/>
      <c r="W26" s="1191"/>
      <c r="X26" s="589"/>
      <c r="Y26" s="589"/>
      <c r="Z26" s="589"/>
      <c r="AA26" s="589"/>
      <c r="AB26" s="589"/>
      <c r="AC26" s="589"/>
      <c r="AD26" s="589"/>
      <c r="AE26" s="589"/>
      <c r="AF26" s="589"/>
      <c r="AG26" s="589"/>
      <c r="AH26" s="589"/>
      <c r="AI26" s="589"/>
    </row>
    <row r="27" spans="1:36" s="524" customFormat="1" ht="15" customHeight="1">
      <c r="A27" s="1172"/>
      <c r="B27" s="1172"/>
      <c r="C27" s="1172"/>
      <c r="D27" s="1172"/>
      <c r="E27" s="1172"/>
      <c r="F27" s="923"/>
      <c r="G27" s="923"/>
      <c r="H27" s="921"/>
      <c r="I27" s="117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customHeight="1" hidden="1">
      <c r="A28" s="1172"/>
      <c r="B28" s="1172"/>
      <c r="C28" s="1172"/>
      <c r="D28" s="1172"/>
      <c r="E28" s="923"/>
      <c r="F28" s="923"/>
      <c r="G28" s="923"/>
      <c r="H28" s="921"/>
      <c r="I28" s="117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5" s="524" customFormat="1" ht="15" customHeight="1">
      <c r="A29" s="1172"/>
      <c r="B29" s="1172"/>
      <c r="C29" s="117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5" s="524" customFormat="1" ht="15" customHeight="1">
      <c r="A30" s="1172"/>
      <c r="B30" s="117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5" s="524" customFormat="1" ht="15" customHeight="1">
      <c r="A31" s="117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5"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1" ht="3" customHeight="1">
      <c r="L33" s="487"/>
      <c r="M33" s="487"/>
      <c r="N33" s="487"/>
      <c r="O33" s="487"/>
      <c r="P33" s="487"/>
      <c r="Q33" s="487"/>
      <c r="R33" s="487"/>
      <c r="S33" s="487"/>
      <c r="T33" s="487"/>
      <c r="U33" s="487"/>
    </row>
    <row r="34" spans="12:23" ht="106.5" customHeight="1">
      <c r="L34" s="1">
        <v>1</v>
      </c>
      <c r="M34" s="1165" t="s">
        <v>661</v>
      </c>
      <c r="N34" s="1165"/>
      <c r="O34" s="1165"/>
      <c r="P34" s="1165"/>
      <c r="Q34" s="1165"/>
      <c r="R34" s="1165"/>
      <c r="S34" s="1165"/>
      <c r="T34" s="1165"/>
      <c r="U34" s="1165"/>
      <c r="V34" s="1165"/>
      <c r="W34" s="1165"/>
    </row>
  </sheetData>
  <sheetProtection password="FA9C" sheet="1" objects="1" scenarios="1" formatColumns="0" formatRows="0"/>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6:JS26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TD26:TO26 ACZ26:ADK26 AMV26:ANG26 AWR26:AXC26 BGN26:BGY26 BQJ26:BQU26 CAF26:CAQ26 CKB26:CKM26 CTX26:CUI26 DDT26:DEE26 DNP26:DOA26 DXL26:DXW26 EHH26:EHS26 ERD26:ERO26"/>
    <dataValidation allowBlank="1" prompt="Для выбора выполните двойной щелчок левой клавиши мыши по соответствующей ячейке." sqref="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24:S25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dataValidation allowBlank="1" showInputMessage="1" showErrorMessage="1" prompt="Для выбора выполните двойной щелчок левой клавиши мыши по соответствующей ячейке." sqref="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238e225-1684-4de5-aa7c-b64374b69ca1}">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69</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70"/>
      <c r="B13" s="1170"/>
      <c r="C13" s="1170"/>
      <c r="D13" s="625">
        <v>1</v>
      </c>
      <c r="F13" s="618" t="str">
        <f>"4."&amp;mergeValue(A13)&amp;"."&amp;mergeValue(B13)&amp;"."&amp;mergeValue(C13)&amp;"."&amp;mergeValue(D13)</f>
        <v>4.1.1.1.1</v>
      </c>
      <c r="G13" s="635" t="s">
        <v>499</v>
      </c>
      <c r="H13" s="606"/>
      <c r="I13" s="1171" t="s">
        <v>592</v>
      </c>
      <c r="J13" s="617"/>
      <c r="K13" s="592"/>
      <c r="L13" s="592"/>
      <c r="M13" s="592"/>
      <c r="N13" s="592"/>
      <c r="O13" s="592"/>
      <c r="P13" s="592"/>
      <c r="Q13" s="592"/>
      <c r="R13" s="592"/>
      <c r="S13" s="592"/>
      <c r="T13" s="592"/>
    </row>
    <row r="14" spans="1:20" s="572" customFormat="1" ht="18.75">
      <c r="A14" s="1170"/>
      <c r="B14" s="1170"/>
      <c r="C14" s="1170"/>
      <c r="D14" s="625"/>
      <c r="F14" s="621"/>
      <c r="G14" s="552" t="s">
        <v>4</v>
      </c>
      <c r="H14" s="626"/>
      <c r="I14" s="1171"/>
      <c r="J14" s="617"/>
      <c r="K14" s="592"/>
      <c r="L14" s="592"/>
      <c r="M14" s="592"/>
      <c r="N14" s="592"/>
      <c r="O14" s="592"/>
      <c r="P14" s="592"/>
      <c r="Q14" s="592"/>
      <c r="R14" s="592"/>
      <c r="S14" s="592"/>
      <c r="T14" s="592"/>
    </row>
    <row r="15" spans="1:20" s="572" customFormat="1" ht="18.75">
      <c r="A15" s="1170"/>
      <c r="B15" s="1170"/>
      <c r="C15" s="625"/>
      <c r="D15" s="625"/>
      <c r="F15" s="636"/>
      <c r="G15" s="579" t="s">
        <v>403</v>
      </c>
      <c r="H15" s="637"/>
      <c r="I15" s="638"/>
      <c r="J15" s="617"/>
      <c r="K15" s="592"/>
      <c r="L15" s="592"/>
      <c r="M15" s="592"/>
      <c r="N15" s="592"/>
      <c r="O15" s="592"/>
      <c r="P15" s="592"/>
      <c r="Q15" s="592"/>
      <c r="R15" s="592"/>
      <c r="S15" s="592"/>
      <c r="T15" s="592"/>
    </row>
    <row r="16" spans="1:20" s="572" customFormat="1" ht="18.75">
      <c r="A16" s="117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65" t="s">
        <v>594</v>
      </c>
      <c r="H19" s="116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9dd7f1e-af66-4fa5-974d-1d71c952ad18}">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478" hidden="1" customWidth="1"/>
    <col min="7" max="8" width="9.14285714285714" style="485" hidden="1" customWidth="1"/>
    <col min="9" max="9" width="3.71428571428571" style="485" customWidth="1"/>
    <col min="10" max="11" width="3.71428571428571" style="484" customWidth="1"/>
    <col min="12" max="12" width="12.7142857142857" style="478" customWidth="1"/>
    <col min="13" max="13" width="44.7142857142857" style="478" customWidth="1"/>
    <col min="14" max="14" width="2.14285714285714" style="478" hidden="1" customWidth="1"/>
    <col min="15" max="17" width="23.7142857142857" style="478" hidden="1" customWidth="1"/>
    <col min="18" max="18" width="11.7142857142857" style="478" customWidth="1"/>
    <col min="19" max="19" width="3.71428571428571" style="478" customWidth="1"/>
    <col min="20" max="20" width="11.7142857142857" style="478" customWidth="1"/>
    <col min="21" max="21" width="8.57142857142857" style="478" hidden="1" customWidth="1"/>
    <col min="22" max="22" width="4.71428571428571" style="478" customWidth="1"/>
    <col min="23" max="23" width="115.714285714286" style="478" customWidth="1"/>
    <col min="24" max="26" width="10.5714285714286" style="502"/>
    <col min="27" max="27" width="10.1428571428571" style="502" customWidth="1"/>
    <col min="28" max="34" width="10.5714285714286" style="502"/>
    <col min="35" max="256" width="10.5714285714286" style="478"/>
    <col min="257" max="264" width="0" style="478" hidden="1" customWidth="1"/>
    <col min="265" max="267" width="3.71428571428571" style="478" customWidth="1"/>
    <col min="268" max="268" width="12.7142857142857" style="478" customWidth="1"/>
    <col min="269" max="269" width="47.4285714285714" style="478" customWidth="1"/>
    <col min="270" max="273" width="0" style="478" hidden="1"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282" width="10.5714285714286" style="478"/>
    <col min="283" max="283" width="10.1428571428571" style="478" customWidth="1"/>
    <col min="284" max="512" width="10.5714285714286" style="478"/>
    <col min="513" max="520" width="0" style="478" hidden="1" customWidth="1"/>
    <col min="521" max="523" width="3.71428571428571" style="478" customWidth="1"/>
    <col min="524" max="524" width="12.7142857142857" style="478" customWidth="1"/>
    <col min="525" max="525" width="47.4285714285714" style="478" customWidth="1"/>
    <col min="526" max="529" width="0" style="478" hidden="1"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538" width="10.5714285714286" style="478"/>
    <col min="539" max="539" width="10.1428571428571" style="478" customWidth="1"/>
    <col min="540" max="768" width="10.5714285714286" style="478"/>
    <col min="769" max="776" width="0" style="478" hidden="1" customWidth="1"/>
    <col min="777" max="779" width="3.71428571428571" style="478" customWidth="1"/>
    <col min="780" max="780" width="12.7142857142857" style="478" customWidth="1"/>
    <col min="781" max="781" width="47.4285714285714" style="478" customWidth="1"/>
    <col min="782" max="785" width="0" style="478" hidden="1"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794" width="10.5714285714286" style="478"/>
    <col min="795" max="795" width="10.1428571428571" style="478" customWidth="1"/>
    <col min="796" max="1024" width="10.5714285714286" style="478"/>
    <col min="1025" max="1032" width="0" style="478" hidden="1" customWidth="1"/>
    <col min="1033" max="1035" width="3.71428571428571" style="478" customWidth="1"/>
    <col min="1036" max="1036" width="12.7142857142857" style="478" customWidth="1"/>
    <col min="1037" max="1037" width="47.4285714285714" style="478" customWidth="1"/>
    <col min="1038" max="1041" width="0" style="478" hidden="1"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050" width="10.5714285714286" style="478"/>
    <col min="1051" max="1051" width="10.1428571428571" style="478" customWidth="1"/>
    <col min="1052" max="1280" width="10.5714285714286" style="478"/>
    <col min="1281" max="1288" width="0" style="478" hidden="1" customWidth="1"/>
    <col min="1289" max="1291" width="3.71428571428571" style="478" customWidth="1"/>
    <col min="1292" max="1292" width="12.7142857142857" style="478" customWidth="1"/>
    <col min="1293" max="1293" width="47.4285714285714" style="478" customWidth="1"/>
    <col min="1294" max="1297" width="0" style="478" hidden="1"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306" width="10.5714285714286" style="478"/>
    <col min="1307" max="1307" width="10.1428571428571" style="478" customWidth="1"/>
    <col min="1308" max="1536" width="10.5714285714286" style="478"/>
    <col min="1537" max="1544" width="0" style="478" hidden="1" customWidth="1"/>
    <col min="1545" max="1547" width="3.71428571428571" style="478" customWidth="1"/>
    <col min="1548" max="1548" width="12.7142857142857" style="478" customWidth="1"/>
    <col min="1549" max="1549" width="47.4285714285714" style="478" customWidth="1"/>
    <col min="1550" max="1553" width="0" style="478" hidden="1"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562" width="10.5714285714286" style="478"/>
    <col min="1563" max="1563" width="10.1428571428571" style="478" customWidth="1"/>
    <col min="1564" max="1792" width="10.5714285714286" style="478"/>
    <col min="1793" max="1800" width="0" style="478" hidden="1" customWidth="1"/>
    <col min="1801" max="1803" width="3.71428571428571" style="478" customWidth="1"/>
    <col min="1804" max="1804" width="12.7142857142857" style="478" customWidth="1"/>
    <col min="1805" max="1805" width="47.4285714285714" style="478" customWidth="1"/>
    <col min="1806" max="1809" width="0" style="478" hidden="1"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1818" width="10.5714285714286" style="478"/>
    <col min="1819" max="1819" width="10.1428571428571" style="478" customWidth="1"/>
    <col min="1820" max="2048" width="10.5714285714286" style="478"/>
    <col min="2049" max="2056" width="0" style="478" hidden="1" customWidth="1"/>
    <col min="2057" max="2059" width="3.71428571428571" style="478" customWidth="1"/>
    <col min="2060" max="2060" width="12.7142857142857" style="478" customWidth="1"/>
    <col min="2061" max="2061" width="47.4285714285714" style="478" customWidth="1"/>
    <col min="2062" max="2065" width="0" style="478" hidden="1"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074" width="10.5714285714286" style="478"/>
    <col min="2075" max="2075" width="10.1428571428571" style="478" customWidth="1"/>
    <col min="2076" max="2304" width="10.5714285714286" style="478"/>
    <col min="2305" max="2312" width="0" style="478" hidden="1" customWidth="1"/>
    <col min="2313" max="2315" width="3.71428571428571" style="478" customWidth="1"/>
    <col min="2316" max="2316" width="12.7142857142857" style="478" customWidth="1"/>
    <col min="2317" max="2317" width="47.4285714285714" style="478" customWidth="1"/>
    <col min="2318" max="2321" width="0" style="478" hidden="1"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330" width="10.5714285714286" style="478"/>
    <col min="2331" max="2331" width="10.1428571428571" style="478" customWidth="1"/>
    <col min="2332" max="2560" width="10.5714285714286" style="478"/>
    <col min="2561" max="2568" width="0" style="478" hidden="1" customWidth="1"/>
    <col min="2569" max="2571" width="3.71428571428571" style="478" customWidth="1"/>
    <col min="2572" max="2572" width="12.7142857142857" style="478" customWidth="1"/>
    <col min="2573" max="2573" width="47.4285714285714" style="478" customWidth="1"/>
    <col min="2574" max="2577" width="0" style="478" hidden="1"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586" width="10.5714285714286" style="478"/>
    <col min="2587" max="2587" width="10.1428571428571" style="478" customWidth="1"/>
    <col min="2588" max="2816" width="10.5714285714286" style="478"/>
    <col min="2817" max="2824" width="0" style="478" hidden="1" customWidth="1"/>
    <col min="2825" max="2827" width="3.71428571428571" style="478" customWidth="1"/>
    <col min="2828" max="2828" width="12.7142857142857" style="478" customWidth="1"/>
    <col min="2829" max="2829" width="47.4285714285714" style="478" customWidth="1"/>
    <col min="2830" max="2833" width="0" style="478" hidden="1"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2842" width="10.5714285714286" style="478"/>
    <col min="2843" max="2843" width="10.1428571428571" style="478" customWidth="1"/>
    <col min="2844" max="3072" width="10.5714285714286" style="478"/>
    <col min="3073" max="3080" width="0" style="478" hidden="1" customWidth="1"/>
    <col min="3081" max="3083" width="3.71428571428571" style="478" customWidth="1"/>
    <col min="3084" max="3084" width="12.7142857142857" style="478" customWidth="1"/>
    <col min="3085" max="3085" width="47.4285714285714" style="478" customWidth="1"/>
    <col min="3086" max="3089" width="0" style="478" hidden="1"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098" width="10.5714285714286" style="478"/>
    <col min="3099" max="3099" width="10.1428571428571" style="478" customWidth="1"/>
    <col min="3100" max="3328" width="10.5714285714286" style="478"/>
    <col min="3329" max="3336" width="0" style="478" hidden="1" customWidth="1"/>
    <col min="3337" max="3339" width="3.71428571428571" style="478" customWidth="1"/>
    <col min="3340" max="3340" width="12.7142857142857" style="478" customWidth="1"/>
    <col min="3341" max="3341" width="47.4285714285714" style="478" customWidth="1"/>
    <col min="3342" max="3345" width="0" style="478" hidden="1"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354" width="10.5714285714286" style="478"/>
    <col min="3355" max="3355" width="10.1428571428571" style="478" customWidth="1"/>
    <col min="3356" max="3584" width="10.5714285714286" style="478"/>
    <col min="3585" max="3592" width="0" style="478" hidden="1" customWidth="1"/>
    <col min="3593" max="3595" width="3.71428571428571" style="478" customWidth="1"/>
    <col min="3596" max="3596" width="12.7142857142857" style="478" customWidth="1"/>
    <col min="3597" max="3597" width="47.4285714285714" style="478" customWidth="1"/>
    <col min="3598" max="3601" width="0" style="478" hidden="1"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610" width="10.5714285714286" style="478"/>
    <col min="3611" max="3611" width="10.1428571428571" style="478" customWidth="1"/>
    <col min="3612" max="3840" width="10.5714285714286" style="478"/>
    <col min="3841" max="3848" width="0" style="478" hidden="1" customWidth="1"/>
    <col min="3849" max="3851" width="3.71428571428571" style="478" customWidth="1"/>
    <col min="3852" max="3852" width="12.7142857142857" style="478" customWidth="1"/>
    <col min="3853" max="3853" width="47.4285714285714" style="478" customWidth="1"/>
    <col min="3854" max="3857" width="0" style="478" hidden="1"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3866" width="10.5714285714286" style="478"/>
    <col min="3867" max="3867" width="10.1428571428571" style="478" customWidth="1"/>
    <col min="3868" max="4096" width="10.5714285714286" style="478"/>
    <col min="4097" max="4104" width="0" style="478" hidden="1" customWidth="1"/>
    <col min="4105" max="4107" width="3.71428571428571" style="478" customWidth="1"/>
    <col min="4108" max="4108" width="12.7142857142857" style="478" customWidth="1"/>
    <col min="4109" max="4109" width="47.4285714285714" style="478" customWidth="1"/>
    <col min="4110" max="4113" width="0" style="478" hidden="1"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122" width="10.5714285714286" style="478"/>
    <col min="4123" max="4123" width="10.1428571428571" style="478" customWidth="1"/>
    <col min="4124" max="4352" width="10.5714285714286" style="478"/>
    <col min="4353" max="4360" width="0" style="478" hidden="1" customWidth="1"/>
    <col min="4361" max="4363" width="3.71428571428571" style="478" customWidth="1"/>
    <col min="4364" max="4364" width="12.7142857142857" style="478" customWidth="1"/>
    <col min="4365" max="4365" width="47.4285714285714" style="478" customWidth="1"/>
    <col min="4366" max="4369" width="0" style="478" hidden="1"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378" width="10.5714285714286" style="478"/>
    <col min="4379" max="4379" width="10.1428571428571" style="478" customWidth="1"/>
    <col min="4380" max="4608" width="10.5714285714286" style="478"/>
    <col min="4609" max="4616" width="0" style="478" hidden="1" customWidth="1"/>
    <col min="4617" max="4619" width="3.71428571428571" style="478" customWidth="1"/>
    <col min="4620" max="4620" width="12.7142857142857" style="478" customWidth="1"/>
    <col min="4621" max="4621" width="47.4285714285714" style="478" customWidth="1"/>
    <col min="4622" max="4625" width="0" style="478" hidden="1"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634" width="10.5714285714286" style="478"/>
    <col min="4635" max="4635" width="10.1428571428571" style="478" customWidth="1"/>
    <col min="4636" max="4864" width="10.5714285714286" style="478"/>
    <col min="4865" max="4872" width="0" style="478" hidden="1" customWidth="1"/>
    <col min="4873" max="4875" width="3.71428571428571" style="478" customWidth="1"/>
    <col min="4876" max="4876" width="12.7142857142857" style="478" customWidth="1"/>
    <col min="4877" max="4877" width="47.4285714285714" style="478" customWidth="1"/>
    <col min="4878" max="4881" width="0" style="478" hidden="1"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4890" width="10.5714285714286" style="478"/>
    <col min="4891" max="4891" width="10.1428571428571" style="478" customWidth="1"/>
    <col min="4892" max="5120" width="10.5714285714286" style="478"/>
    <col min="5121" max="5128" width="0" style="478" hidden="1" customWidth="1"/>
    <col min="5129" max="5131" width="3.71428571428571" style="478" customWidth="1"/>
    <col min="5132" max="5132" width="12.7142857142857" style="478" customWidth="1"/>
    <col min="5133" max="5133" width="47.4285714285714" style="478" customWidth="1"/>
    <col min="5134" max="5137" width="0" style="478" hidden="1"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146" width="10.5714285714286" style="478"/>
    <col min="5147" max="5147" width="10.1428571428571" style="478" customWidth="1"/>
    <col min="5148" max="5376" width="10.5714285714286" style="478"/>
    <col min="5377" max="5384" width="0" style="478" hidden="1" customWidth="1"/>
    <col min="5385" max="5387" width="3.71428571428571" style="478" customWidth="1"/>
    <col min="5388" max="5388" width="12.7142857142857" style="478" customWidth="1"/>
    <col min="5389" max="5389" width="47.4285714285714" style="478" customWidth="1"/>
    <col min="5390" max="5393" width="0" style="478" hidden="1"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402" width="10.5714285714286" style="478"/>
    <col min="5403" max="5403" width="10.1428571428571" style="478" customWidth="1"/>
    <col min="5404" max="5632" width="10.5714285714286" style="478"/>
    <col min="5633" max="5640" width="0" style="478" hidden="1" customWidth="1"/>
    <col min="5641" max="5643" width="3.71428571428571" style="478" customWidth="1"/>
    <col min="5644" max="5644" width="12.7142857142857" style="478" customWidth="1"/>
    <col min="5645" max="5645" width="47.4285714285714" style="478" customWidth="1"/>
    <col min="5646" max="5649" width="0" style="478" hidden="1"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658" width="10.5714285714286" style="478"/>
    <col min="5659" max="5659" width="10.1428571428571" style="478" customWidth="1"/>
    <col min="5660" max="5888" width="10.5714285714286" style="478"/>
    <col min="5889" max="5896" width="0" style="478" hidden="1" customWidth="1"/>
    <col min="5897" max="5899" width="3.71428571428571" style="478" customWidth="1"/>
    <col min="5900" max="5900" width="12.7142857142857" style="478" customWidth="1"/>
    <col min="5901" max="5901" width="47.4285714285714" style="478" customWidth="1"/>
    <col min="5902" max="5905" width="0" style="478" hidden="1"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5914" width="10.5714285714286" style="478"/>
    <col min="5915" max="5915" width="10.1428571428571" style="478" customWidth="1"/>
    <col min="5916" max="6144" width="10.5714285714286" style="478"/>
    <col min="6145" max="6152" width="0" style="478" hidden="1" customWidth="1"/>
    <col min="6153" max="6155" width="3.71428571428571" style="478" customWidth="1"/>
    <col min="6156" max="6156" width="12.7142857142857" style="478" customWidth="1"/>
    <col min="6157" max="6157" width="47.4285714285714" style="478" customWidth="1"/>
    <col min="6158" max="6161" width="0" style="478" hidden="1"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170" width="10.5714285714286" style="478"/>
    <col min="6171" max="6171" width="10.1428571428571" style="478" customWidth="1"/>
    <col min="6172" max="6400" width="10.5714285714286" style="478"/>
    <col min="6401" max="6408" width="0" style="478" hidden="1" customWidth="1"/>
    <col min="6409" max="6411" width="3.71428571428571" style="478" customWidth="1"/>
    <col min="6412" max="6412" width="12.7142857142857" style="478" customWidth="1"/>
    <col min="6413" max="6413" width="47.4285714285714" style="478" customWidth="1"/>
    <col min="6414" max="6417" width="0" style="478" hidden="1"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426" width="10.5714285714286" style="478"/>
    <col min="6427" max="6427" width="10.1428571428571" style="478" customWidth="1"/>
    <col min="6428" max="6656" width="10.5714285714286" style="478"/>
    <col min="6657" max="6664" width="0" style="478" hidden="1" customWidth="1"/>
    <col min="6665" max="6667" width="3.71428571428571" style="478" customWidth="1"/>
    <col min="6668" max="6668" width="12.7142857142857" style="478" customWidth="1"/>
    <col min="6669" max="6669" width="47.4285714285714" style="478" customWidth="1"/>
    <col min="6670" max="6673" width="0" style="478" hidden="1"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682" width="10.5714285714286" style="478"/>
    <col min="6683" max="6683" width="10.1428571428571" style="478" customWidth="1"/>
    <col min="6684" max="6912" width="10.5714285714286" style="478"/>
    <col min="6913" max="6920" width="0" style="478" hidden="1" customWidth="1"/>
    <col min="6921" max="6923" width="3.71428571428571" style="478" customWidth="1"/>
    <col min="6924" max="6924" width="12.7142857142857" style="478" customWidth="1"/>
    <col min="6925" max="6925" width="47.4285714285714" style="478" customWidth="1"/>
    <col min="6926" max="6929" width="0" style="478" hidden="1"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6938" width="10.5714285714286" style="478"/>
    <col min="6939" max="6939" width="10.1428571428571" style="478" customWidth="1"/>
    <col min="6940" max="7168" width="10.5714285714286" style="478"/>
    <col min="7169" max="7176" width="0" style="478" hidden="1" customWidth="1"/>
    <col min="7177" max="7179" width="3.71428571428571" style="478" customWidth="1"/>
    <col min="7180" max="7180" width="12.7142857142857" style="478" customWidth="1"/>
    <col min="7181" max="7181" width="47.4285714285714" style="478" customWidth="1"/>
    <col min="7182" max="7185" width="0" style="478" hidden="1"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194" width="10.5714285714286" style="478"/>
    <col min="7195" max="7195" width="10.1428571428571" style="478" customWidth="1"/>
    <col min="7196" max="7424" width="10.5714285714286" style="478"/>
    <col min="7425" max="7432" width="0" style="478" hidden="1" customWidth="1"/>
    <col min="7433" max="7435" width="3.71428571428571" style="478" customWidth="1"/>
    <col min="7436" max="7436" width="12.7142857142857" style="478" customWidth="1"/>
    <col min="7437" max="7437" width="47.4285714285714" style="478" customWidth="1"/>
    <col min="7438" max="7441" width="0" style="478" hidden="1"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450" width="10.5714285714286" style="478"/>
    <col min="7451" max="7451" width="10.1428571428571" style="478" customWidth="1"/>
    <col min="7452" max="7680" width="10.5714285714286" style="478"/>
    <col min="7681" max="7688" width="0" style="478" hidden="1" customWidth="1"/>
    <col min="7689" max="7691" width="3.71428571428571" style="478" customWidth="1"/>
    <col min="7692" max="7692" width="12.7142857142857" style="478" customWidth="1"/>
    <col min="7693" max="7693" width="47.4285714285714" style="478" customWidth="1"/>
    <col min="7694" max="7697" width="0" style="478" hidden="1"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706" width="10.5714285714286" style="478"/>
    <col min="7707" max="7707" width="10.1428571428571" style="478" customWidth="1"/>
    <col min="7708" max="7936" width="10.5714285714286" style="478"/>
    <col min="7937" max="7944" width="0" style="478" hidden="1" customWidth="1"/>
    <col min="7945" max="7947" width="3.71428571428571" style="478" customWidth="1"/>
    <col min="7948" max="7948" width="12.7142857142857" style="478" customWidth="1"/>
    <col min="7949" max="7949" width="47.4285714285714" style="478" customWidth="1"/>
    <col min="7950" max="7953" width="0" style="478" hidden="1"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7962" width="10.5714285714286" style="478"/>
    <col min="7963" max="7963" width="10.1428571428571" style="478" customWidth="1"/>
    <col min="7964" max="8192" width="10.5714285714286" style="478"/>
    <col min="8193" max="8200" width="0" style="478" hidden="1" customWidth="1"/>
    <col min="8201" max="8203" width="3.71428571428571" style="478" customWidth="1"/>
    <col min="8204" max="8204" width="12.7142857142857" style="478" customWidth="1"/>
    <col min="8205" max="8205" width="47.4285714285714" style="478" customWidth="1"/>
    <col min="8206" max="8209" width="0" style="478" hidden="1"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218" width="10.5714285714286" style="478"/>
    <col min="8219" max="8219" width="10.1428571428571" style="478" customWidth="1"/>
    <col min="8220" max="8448" width="10.5714285714286" style="478"/>
    <col min="8449" max="8456" width="0" style="478" hidden="1" customWidth="1"/>
    <col min="8457" max="8459" width="3.71428571428571" style="478" customWidth="1"/>
    <col min="8460" max="8460" width="12.7142857142857" style="478" customWidth="1"/>
    <col min="8461" max="8461" width="47.4285714285714" style="478" customWidth="1"/>
    <col min="8462" max="8465" width="0" style="478" hidden="1"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474" width="10.5714285714286" style="478"/>
    <col min="8475" max="8475" width="10.1428571428571" style="478" customWidth="1"/>
    <col min="8476" max="8704" width="10.5714285714286" style="478"/>
    <col min="8705" max="8712" width="0" style="478" hidden="1" customWidth="1"/>
    <col min="8713" max="8715" width="3.71428571428571" style="478" customWidth="1"/>
    <col min="8716" max="8716" width="12.7142857142857" style="478" customWidth="1"/>
    <col min="8717" max="8717" width="47.4285714285714" style="478" customWidth="1"/>
    <col min="8718" max="8721" width="0" style="478" hidden="1"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730" width="10.5714285714286" style="478"/>
    <col min="8731" max="8731" width="10.1428571428571" style="478" customWidth="1"/>
    <col min="8732" max="8960" width="10.5714285714286" style="478"/>
    <col min="8961" max="8968" width="0" style="478" hidden="1" customWidth="1"/>
    <col min="8969" max="8971" width="3.71428571428571" style="478" customWidth="1"/>
    <col min="8972" max="8972" width="12.7142857142857" style="478" customWidth="1"/>
    <col min="8973" max="8973" width="47.4285714285714" style="478" customWidth="1"/>
    <col min="8974" max="8977" width="0" style="478" hidden="1"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8986" width="10.5714285714286" style="478"/>
    <col min="8987" max="8987" width="10.1428571428571" style="478" customWidth="1"/>
    <col min="8988" max="9216" width="10.5714285714286" style="478"/>
    <col min="9217" max="9224" width="0" style="478" hidden="1" customWidth="1"/>
    <col min="9225" max="9227" width="3.71428571428571" style="478" customWidth="1"/>
    <col min="9228" max="9228" width="12.7142857142857" style="478" customWidth="1"/>
    <col min="9229" max="9229" width="47.4285714285714" style="478" customWidth="1"/>
    <col min="9230" max="9233" width="0" style="478" hidden="1"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242" width="10.5714285714286" style="478"/>
    <col min="9243" max="9243" width="10.1428571428571" style="478" customWidth="1"/>
    <col min="9244" max="9472" width="10.5714285714286" style="478"/>
    <col min="9473" max="9480" width="0" style="478" hidden="1" customWidth="1"/>
    <col min="9481" max="9483" width="3.71428571428571" style="478" customWidth="1"/>
    <col min="9484" max="9484" width="12.7142857142857" style="478" customWidth="1"/>
    <col min="9485" max="9485" width="47.4285714285714" style="478" customWidth="1"/>
    <col min="9486" max="9489" width="0" style="478" hidden="1"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498" width="10.5714285714286" style="478"/>
    <col min="9499" max="9499" width="10.1428571428571" style="478" customWidth="1"/>
    <col min="9500" max="9728" width="10.5714285714286" style="478"/>
    <col min="9729" max="9736" width="0" style="478" hidden="1" customWidth="1"/>
    <col min="9737" max="9739" width="3.71428571428571" style="478" customWidth="1"/>
    <col min="9740" max="9740" width="12.7142857142857" style="478" customWidth="1"/>
    <col min="9741" max="9741" width="47.4285714285714" style="478" customWidth="1"/>
    <col min="9742" max="9745" width="0" style="478" hidden="1"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754" width="10.5714285714286" style="478"/>
    <col min="9755" max="9755" width="10.1428571428571" style="478" customWidth="1"/>
    <col min="9756" max="9984" width="10.5714285714286" style="478"/>
    <col min="9985" max="9992" width="0" style="478" hidden="1" customWidth="1"/>
    <col min="9993" max="9995" width="3.71428571428571" style="478" customWidth="1"/>
    <col min="9996" max="9996" width="12.7142857142857" style="478" customWidth="1"/>
    <col min="9997" max="9997" width="47.4285714285714" style="478" customWidth="1"/>
    <col min="9998" max="10001" width="0" style="478" hidden="1"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010" width="10.5714285714286" style="478"/>
    <col min="10011" max="10011" width="10.1428571428571" style="478" customWidth="1"/>
    <col min="10012" max="10240" width="10.5714285714286" style="478"/>
    <col min="10241" max="10248" width="0" style="478" hidden="1" customWidth="1"/>
    <col min="10249" max="10251" width="3.71428571428571" style="478" customWidth="1"/>
    <col min="10252" max="10252" width="12.7142857142857" style="478" customWidth="1"/>
    <col min="10253" max="10253" width="47.4285714285714" style="478" customWidth="1"/>
    <col min="10254" max="10257" width="0" style="478" hidden="1"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266" width="10.5714285714286" style="478"/>
    <col min="10267" max="10267" width="10.1428571428571" style="478" customWidth="1"/>
    <col min="10268" max="10496" width="10.5714285714286" style="478"/>
    <col min="10497" max="10504" width="0" style="478" hidden="1" customWidth="1"/>
    <col min="10505" max="10507" width="3.71428571428571" style="478" customWidth="1"/>
    <col min="10508" max="10508" width="12.7142857142857" style="478" customWidth="1"/>
    <col min="10509" max="10509" width="47.4285714285714" style="478" customWidth="1"/>
    <col min="10510" max="10513" width="0" style="478" hidden="1"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522" width="10.5714285714286" style="478"/>
    <col min="10523" max="10523" width="10.1428571428571" style="478" customWidth="1"/>
    <col min="10524" max="10752" width="10.5714285714286" style="478"/>
    <col min="10753" max="10760" width="0" style="478" hidden="1" customWidth="1"/>
    <col min="10761" max="10763" width="3.71428571428571" style="478" customWidth="1"/>
    <col min="10764" max="10764" width="12.7142857142857" style="478" customWidth="1"/>
    <col min="10765" max="10765" width="47.4285714285714" style="478" customWidth="1"/>
    <col min="10766" max="10769" width="0" style="478" hidden="1"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0778" width="10.5714285714286" style="478"/>
    <col min="10779" max="10779" width="10.1428571428571" style="478" customWidth="1"/>
    <col min="10780" max="11008" width="10.5714285714286" style="478"/>
    <col min="11009" max="11016" width="0" style="478" hidden="1" customWidth="1"/>
    <col min="11017" max="11019" width="3.71428571428571" style="478" customWidth="1"/>
    <col min="11020" max="11020" width="12.7142857142857" style="478" customWidth="1"/>
    <col min="11021" max="11021" width="47.4285714285714" style="478" customWidth="1"/>
    <col min="11022" max="11025" width="0" style="478" hidden="1"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034" width="10.5714285714286" style="478"/>
    <col min="11035" max="11035" width="10.1428571428571" style="478" customWidth="1"/>
    <col min="11036" max="11264" width="10.5714285714286" style="478"/>
    <col min="11265" max="11272" width="0" style="478" hidden="1" customWidth="1"/>
    <col min="11273" max="11275" width="3.71428571428571" style="478" customWidth="1"/>
    <col min="11276" max="11276" width="12.7142857142857" style="478" customWidth="1"/>
    <col min="11277" max="11277" width="47.4285714285714" style="478" customWidth="1"/>
    <col min="11278" max="11281" width="0" style="478" hidden="1"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290" width="10.5714285714286" style="478"/>
    <col min="11291" max="11291" width="10.1428571428571" style="478" customWidth="1"/>
    <col min="11292" max="11520" width="10.5714285714286" style="478"/>
    <col min="11521" max="11528" width="0" style="478" hidden="1" customWidth="1"/>
    <col min="11529" max="11531" width="3.71428571428571" style="478" customWidth="1"/>
    <col min="11532" max="11532" width="12.7142857142857" style="478" customWidth="1"/>
    <col min="11533" max="11533" width="47.4285714285714" style="478" customWidth="1"/>
    <col min="11534" max="11537" width="0" style="478" hidden="1"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546" width="10.5714285714286" style="478"/>
    <col min="11547" max="11547" width="10.1428571428571" style="478" customWidth="1"/>
    <col min="11548" max="11776" width="10.5714285714286" style="478"/>
    <col min="11777" max="11784" width="0" style="478" hidden="1" customWidth="1"/>
    <col min="11785" max="11787" width="3.71428571428571" style="478" customWidth="1"/>
    <col min="11788" max="11788" width="12.7142857142857" style="478" customWidth="1"/>
    <col min="11789" max="11789" width="47.4285714285714" style="478" customWidth="1"/>
    <col min="11790" max="11793" width="0" style="478" hidden="1"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1802" width="10.5714285714286" style="478"/>
    <col min="11803" max="11803" width="10.1428571428571" style="478" customWidth="1"/>
    <col min="11804" max="12032" width="10.5714285714286" style="478"/>
    <col min="12033" max="12040" width="0" style="478" hidden="1" customWidth="1"/>
    <col min="12041" max="12043" width="3.71428571428571" style="478" customWidth="1"/>
    <col min="12044" max="12044" width="12.7142857142857" style="478" customWidth="1"/>
    <col min="12045" max="12045" width="47.4285714285714" style="478" customWidth="1"/>
    <col min="12046" max="12049" width="0" style="478" hidden="1"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058" width="10.5714285714286" style="478"/>
    <col min="12059" max="12059" width="10.1428571428571" style="478" customWidth="1"/>
    <col min="12060" max="12288" width="10.5714285714286" style="478"/>
    <col min="12289" max="12296" width="0" style="478" hidden="1" customWidth="1"/>
    <col min="12297" max="12299" width="3.71428571428571" style="478" customWidth="1"/>
    <col min="12300" max="12300" width="12.7142857142857" style="478" customWidth="1"/>
    <col min="12301" max="12301" width="47.4285714285714" style="478" customWidth="1"/>
    <col min="12302" max="12305" width="0" style="478" hidden="1"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314" width="10.5714285714286" style="478"/>
    <col min="12315" max="12315" width="10.1428571428571" style="478" customWidth="1"/>
    <col min="12316" max="12544" width="10.5714285714286" style="478"/>
    <col min="12545" max="12552" width="0" style="478" hidden="1" customWidth="1"/>
    <col min="12553" max="12555" width="3.71428571428571" style="478" customWidth="1"/>
    <col min="12556" max="12556" width="12.7142857142857" style="478" customWidth="1"/>
    <col min="12557" max="12557" width="47.4285714285714" style="478" customWidth="1"/>
    <col min="12558" max="12561" width="0" style="478" hidden="1"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570" width="10.5714285714286" style="478"/>
    <col min="12571" max="12571" width="10.1428571428571" style="478" customWidth="1"/>
    <col min="12572" max="12800" width="10.5714285714286" style="478"/>
    <col min="12801" max="12808" width="0" style="478" hidden="1" customWidth="1"/>
    <col min="12809" max="12811" width="3.71428571428571" style="478" customWidth="1"/>
    <col min="12812" max="12812" width="12.7142857142857" style="478" customWidth="1"/>
    <col min="12813" max="12813" width="47.4285714285714" style="478" customWidth="1"/>
    <col min="12814" max="12817" width="0" style="478" hidden="1"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2826" width="10.5714285714286" style="478"/>
    <col min="12827" max="12827" width="10.1428571428571" style="478" customWidth="1"/>
    <col min="12828" max="13056" width="10.5714285714286" style="478"/>
    <col min="13057" max="13064" width="0" style="478" hidden="1" customWidth="1"/>
    <col min="13065" max="13067" width="3.71428571428571" style="478" customWidth="1"/>
    <col min="13068" max="13068" width="12.7142857142857" style="478" customWidth="1"/>
    <col min="13069" max="13069" width="47.4285714285714" style="478" customWidth="1"/>
    <col min="13070" max="13073" width="0" style="478" hidden="1"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082" width="10.5714285714286" style="478"/>
    <col min="13083" max="13083" width="10.1428571428571" style="478" customWidth="1"/>
    <col min="13084" max="13312" width="10.5714285714286" style="478"/>
    <col min="13313" max="13320" width="0" style="478" hidden="1" customWidth="1"/>
    <col min="13321" max="13323" width="3.71428571428571" style="478" customWidth="1"/>
    <col min="13324" max="13324" width="12.7142857142857" style="478" customWidth="1"/>
    <col min="13325" max="13325" width="47.4285714285714" style="478" customWidth="1"/>
    <col min="13326" max="13329" width="0" style="478" hidden="1"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338" width="10.5714285714286" style="478"/>
    <col min="13339" max="13339" width="10.1428571428571" style="478" customWidth="1"/>
    <col min="13340" max="13568" width="10.5714285714286" style="478"/>
    <col min="13569" max="13576" width="0" style="478" hidden="1" customWidth="1"/>
    <col min="13577" max="13579" width="3.71428571428571" style="478" customWidth="1"/>
    <col min="13580" max="13580" width="12.7142857142857" style="478" customWidth="1"/>
    <col min="13581" max="13581" width="47.4285714285714" style="478" customWidth="1"/>
    <col min="13582" max="13585" width="0" style="478" hidden="1"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594" width="10.5714285714286" style="478"/>
    <col min="13595" max="13595" width="10.1428571428571" style="478" customWidth="1"/>
    <col min="13596" max="13824" width="10.5714285714286" style="478"/>
    <col min="13825" max="13832" width="0" style="478" hidden="1" customWidth="1"/>
    <col min="13833" max="13835" width="3.71428571428571" style="478" customWidth="1"/>
    <col min="13836" max="13836" width="12.7142857142857" style="478" customWidth="1"/>
    <col min="13837" max="13837" width="47.4285714285714" style="478" customWidth="1"/>
    <col min="13838" max="13841" width="0" style="478" hidden="1"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3850" width="10.5714285714286" style="478"/>
    <col min="13851" max="13851" width="10.1428571428571" style="478" customWidth="1"/>
    <col min="13852" max="14080" width="10.5714285714286" style="478"/>
    <col min="14081" max="14088" width="0" style="478" hidden="1" customWidth="1"/>
    <col min="14089" max="14091" width="3.71428571428571" style="478" customWidth="1"/>
    <col min="14092" max="14092" width="12.7142857142857" style="478" customWidth="1"/>
    <col min="14093" max="14093" width="47.4285714285714" style="478" customWidth="1"/>
    <col min="14094" max="14097" width="0" style="478" hidden="1"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106" width="10.5714285714286" style="478"/>
    <col min="14107" max="14107" width="10.1428571428571" style="478" customWidth="1"/>
    <col min="14108" max="14336" width="10.5714285714286" style="478"/>
    <col min="14337" max="14344" width="0" style="478" hidden="1" customWidth="1"/>
    <col min="14345" max="14347" width="3.71428571428571" style="478" customWidth="1"/>
    <col min="14348" max="14348" width="12.7142857142857" style="478" customWidth="1"/>
    <col min="14349" max="14349" width="47.4285714285714" style="478" customWidth="1"/>
    <col min="14350" max="14353" width="0" style="478" hidden="1"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362" width="10.5714285714286" style="478"/>
    <col min="14363" max="14363" width="10.1428571428571" style="478" customWidth="1"/>
    <col min="14364" max="14592" width="10.5714285714286" style="478"/>
    <col min="14593" max="14600" width="0" style="478" hidden="1" customWidth="1"/>
    <col min="14601" max="14603" width="3.71428571428571" style="478" customWidth="1"/>
    <col min="14604" max="14604" width="12.7142857142857" style="478" customWidth="1"/>
    <col min="14605" max="14605" width="47.4285714285714" style="478" customWidth="1"/>
    <col min="14606" max="14609" width="0" style="478" hidden="1"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618" width="10.5714285714286" style="478"/>
    <col min="14619" max="14619" width="10.1428571428571" style="478" customWidth="1"/>
    <col min="14620" max="14848" width="10.5714285714286" style="478"/>
    <col min="14849" max="14856" width="0" style="478" hidden="1" customWidth="1"/>
    <col min="14857" max="14859" width="3.71428571428571" style="478" customWidth="1"/>
    <col min="14860" max="14860" width="12.7142857142857" style="478" customWidth="1"/>
    <col min="14861" max="14861" width="47.4285714285714" style="478" customWidth="1"/>
    <col min="14862" max="14865" width="0" style="478" hidden="1"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4874" width="10.5714285714286" style="478"/>
    <col min="14875" max="14875" width="10.1428571428571" style="478" customWidth="1"/>
    <col min="14876" max="15104" width="10.5714285714286" style="478"/>
    <col min="15105" max="15112" width="0" style="478" hidden="1" customWidth="1"/>
    <col min="15113" max="15115" width="3.71428571428571" style="478" customWidth="1"/>
    <col min="15116" max="15116" width="12.7142857142857" style="478" customWidth="1"/>
    <col min="15117" max="15117" width="47.4285714285714" style="478" customWidth="1"/>
    <col min="15118" max="15121" width="0" style="478" hidden="1"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130" width="10.5714285714286" style="478"/>
    <col min="15131" max="15131" width="10.1428571428571" style="478" customWidth="1"/>
    <col min="15132" max="15360" width="10.5714285714286" style="478"/>
    <col min="15361" max="15368" width="0" style="478" hidden="1" customWidth="1"/>
    <col min="15369" max="15371" width="3.71428571428571" style="478" customWidth="1"/>
    <col min="15372" max="15372" width="12.7142857142857" style="478" customWidth="1"/>
    <col min="15373" max="15373" width="47.4285714285714" style="478" customWidth="1"/>
    <col min="15374" max="15377" width="0" style="478" hidden="1"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386" width="10.5714285714286" style="478"/>
    <col min="15387" max="15387" width="10.1428571428571" style="478" customWidth="1"/>
    <col min="15388" max="15616" width="10.5714285714286" style="478"/>
    <col min="15617" max="15624" width="0" style="478" hidden="1" customWidth="1"/>
    <col min="15625" max="15627" width="3.71428571428571" style="478" customWidth="1"/>
    <col min="15628" max="15628" width="12.7142857142857" style="478" customWidth="1"/>
    <col min="15629" max="15629" width="47.4285714285714" style="478" customWidth="1"/>
    <col min="15630" max="15633" width="0" style="478" hidden="1"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642" width="10.5714285714286" style="478"/>
    <col min="15643" max="15643" width="10.1428571428571" style="478" customWidth="1"/>
    <col min="15644" max="15872" width="10.5714285714286" style="478"/>
    <col min="15873" max="15880" width="0" style="478" hidden="1" customWidth="1"/>
    <col min="15881" max="15883" width="3.71428571428571" style="478" customWidth="1"/>
    <col min="15884" max="15884" width="12.7142857142857" style="478" customWidth="1"/>
    <col min="15885" max="15885" width="47.4285714285714" style="478" customWidth="1"/>
    <col min="15886" max="15889" width="0" style="478" hidden="1"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5898" width="10.5714285714286" style="478"/>
    <col min="15899" max="15899" width="10.1428571428571" style="478" customWidth="1"/>
    <col min="15900" max="16128" width="10.5714285714286" style="478"/>
    <col min="16129" max="16136" width="0" style="478" hidden="1" customWidth="1"/>
    <col min="16137" max="16139" width="3.71428571428571" style="478" customWidth="1"/>
    <col min="16140" max="16140" width="12.7142857142857" style="478" customWidth="1"/>
    <col min="16141" max="16141" width="47.4285714285714" style="478" customWidth="1"/>
    <col min="16142" max="16145" width="0" style="478" hidden="1"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154" width="10.5714285714286" style="478"/>
    <col min="16155" max="16155" width="10.1428571428571" style="478" customWidth="1"/>
    <col min="16156" max="16384" width="10.5714285714286" style="478"/>
  </cols>
  <sheetData>
    <row r="1" ht="14.25" hidden="1"/>
    <row r="2" ht="14.25" hidden="1"/>
    <row r="3" ht="14.25" hidden="1"/>
    <row r="4" spans="10:21" ht="3" customHeight="1">
      <c r="J4" s="483"/>
      <c r="K4" s="483"/>
      <c r="L4" s="479"/>
      <c r="M4" s="479"/>
      <c r="N4" s="479"/>
      <c r="O4" s="486"/>
      <c r="P4" s="486"/>
      <c r="Q4" s="486"/>
      <c r="R4" s="486"/>
      <c r="S4" s="486"/>
      <c r="T4" s="486"/>
      <c r="U4" s="479"/>
    </row>
    <row r="5" spans="10:21" ht="22.5" customHeight="1">
      <c r="J5" s="483"/>
      <c r="K5" s="483"/>
      <c r="L5" s="1186" t="s">
        <v>658</v>
      </c>
      <c r="M5" s="1186"/>
      <c r="N5" s="1186"/>
      <c r="O5" s="1186"/>
      <c r="P5" s="1186"/>
      <c r="Q5" s="1186"/>
      <c r="R5" s="1186"/>
      <c r="S5" s="1186"/>
      <c r="T5" s="1186"/>
      <c r="U5" s="499"/>
    </row>
    <row r="6" spans="10:21" ht="3" customHeight="1">
      <c r="J6" s="483"/>
      <c r="K6" s="483"/>
      <c r="L6" s="479"/>
      <c r="M6" s="479"/>
      <c r="N6" s="479"/>
      <c r="O6" s="482"/>
      <c r="P6" s="482"/>
      <c r="Q6" s="482"/>
      <c r="R6" s="482"/>
      <c r="S6" s="482"/>
      <c r="T6" s="482"/>
      <c r="U6" s="479"/>
    </row>
    <row r="7" spans="7:34" s="525" customFormat="1" ht="22.5">
      <c r="G7" s="533"/>
      <c r="H7" s="533"/>
      <c r="I7" s="533"/>
      <c r="J7" s="531"/>
      <c r="K7" s="531"/>
      <c r="L7" s="526"/>
      <c r="M7" s="619" t="s">
        <v>503</v>
      </c>
      <c r="N7" s="668"/>
      <c r="O7" s="1218" t="str">
        <f>IF(NameOrPr_ch="",IF(NameOrPr="","",NameOrPr),NameOrPr_ch)</f>
        <v>Государственный комитет Республики Татарстан по тарифам</v>
      </c>
      <c r="P7" s="1219"/>
      <c r="Q7" s="1219"/>
      <c r="R7" s="1219"/>
      <c r="S7" s="1219"/>
      <c r="T7" s="1220"/>
      <c r="U7" s="671"/>
      <c r="X7" s="587"/>
      <c r="Y7" s="587"/>
      <c r="Z7" s="587"/>
      <c r="AA7" s="587"/>
      <c r="AB7" s="587"/>
      <c r="AC7" s="587"/>
      <c r="AD7" s="587"/>
      <c r="AE7" s="587"/>
      <c r="AF7" s="587"/>
      <c r="AG7" s="587"/>
      <c r="AH7" s="587"/>
    </row>
    <row r="8" spans="7:34" s="493" customFormat="1" ht="18.75">
      <c r="G8" s="492"/>
      <c r="H8" s="492"/>
      <c r="L8" s="501"/>
      <c r="M8" s="619" t="s">
        <v>597</v>
      </c>
      <c r="N8" s="668"/>
      <c r="O8" s="1218" t="str">
        <f>IF(datePr_ch="",IF(datePr="","",datePr),datePr_ch)</f>
        <v>18.12.2018</v>
      </c>
      <c r="P8" s="1219"/>
      <c r="Q8" s="1219"/>
      <c r="R8" s="1219"/>
      <c r="S8" s="1219"/>
      <c r="T8" s="1220"/>
      <c r="U8" s="669"/>
      <c r="X8" s="507"/>
      <c r="Y8" s="507"/>
      <c r="Z8" s="507"/>
      <c r="AA8" s="507"/>
      <c r="AB8" s="507"/>
      <c r="AC8" s="507"/>
      <c r="AD8" s="507"/>
      <c r="AE8" s="507"/>
      <c r="AF8" s="507"/>
      <c r="AG8" s="507"/>
      <c r="AH8" s="507"/>
    </row>
    <row r="9" spans="7:34" s="493" customFormat="1" ht="18.75">
      <c r="G9" s="492"/>
      <c r="H9" s="492"/>
      <c r="L9" s="554"/>
      <c r="M9" s="619" t="s">
        <v>596</v>
      </c>
      <c r="N9" s="668"/>
      <c r="O9" s="1218" t="str">
        <f>IF(numberPr_ch="",IF(numberPr="","",numberPr),numberPr_ch)</f>
        <v>5-96/тэ</v>
      </c>
      <c r="P9" s="1219"/>
      <c r="Q9" s="1219"/>
      <c r="R9" s="1219"/>
      <c r="S9" s="1219"/>
      <c r="T9" s="1220"/>
      <c r="U9" s="669"/>
      <c r="X9" s="507"/>
      <c r="Y9" s="507"/>
      <c r="Z9" s="507"/>
      <c r="AA9" s="507"/>
      <c r="AB9" s="507"/>
      <c r="AC9" s="507"/>
      <c r="AD9" s="507"/>
      <c r="AE9" s="507"/>
      <c r="AF9" s="507"/>
      <c r="AG9" s="507"/>
      <c r="AH9" s="507"/>
    </row>
    <row r="10" spans="7:34" s="493" customFormat="1" ht="18.75">
      <c r="G10" s="492"/>
      <c r="H10" s="492"/>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X10" s="507"/>
      <c r="Y10" s="507"/>
      <c r="Z10" s="507"/>
      <c r="AA10" s="507"/>
      <c r="AB10" s="507"/>
      <c r="AC10" s="507"/>
      <c r="AD10" s="507"/>
      <c r="AE10" s="507"/>
      <c r="AF10" s="507"/>
      <c r="AG10" s="507"/>
      <c r="AH10" s="507"/>
    </row>
    <row r="11" spans="7:34" s="493" customFormat="1" ht="11.25" hidden="1">
      <c r="G11" s="492"/>
      <c r="H11" s="492"/>
      <c r="L11" s="1187"/>
      <c r="M11" s="1187"/>
      <c r="N11" s="490"/>
      <c r="O11" s="1222"/>
      <c r="P11" s="1222"/>
      <c r="Q11" s="1222"/>
      <c r="R11" s="1222"/>
      <c r="S11" s="1222"/>
      <c r="T11" s="1222"/>
      <c r="U11" s="505" t="s">
        <v>373</v>
      </c>
      <c r="X11" s="507"/>
      <c r="Y11" s="507"/>
      <c r="Z11" s="507"/>
      <c r="AA11" s="507"/>
      <c r="AB11" s="507"/>
      <c r="AC11" s="507"/>
      <c r="AD11" s="507"/>
      <c r="AE11" s="507"/>
      <c r="AF11" s="507"/>
      <c r="AG11" s="507"/>
      <c r="AH11" s="507"/>
    </row>
    <row r="12" spans="10:21" ht="14.25">
      <c r="J12" s="483"/>
      <c r="K12" s="483"/>
      <c r="L12" s="479"/>
      <c r="M12" s="479"/>
      <c r="N12" s="479"/>
      <c r="O12" s="1217"/>
      <c r="P12" s="1217"/>
      <c r="Q12" s="1217"/>
      <c r="R12" s="1217"/>
      <c r="S12" s="1217"/>
      <c r="T12" s="1217"/>
      <c r="U12" s="1217"/>
    </row>
    <row r="13" spans="10:23" ht="14.25">
      <c r="J13" s="483"/>
      <c r="K13" s="483"/>
      <c r="L13" s="1149" t="s">
        <v>454</v>
      </c>
      <c r="M13" s="1149"/>
      <c r="N13" s="1149"/>
      <c r="O13" s="1149"/>
      <c r="P13" s="1149"/>
      <c r="Q13" s="1149"/>
      <c r="R13" s="1149"/>
      <c r="S13" s="1149"/>
      <c r="T13" s="1149"/>
      <c r="U13" s="1149"/>
      <c r="V13" s="1149"/>
      <c r="W13" s="1149" t="s">
        <v>455</v>
      </c>
    </row>
    <row r="14" spans="10:23" ht="14.25" customHeight="1">
      <c r="J14" s="483"/>
      <c r="K14" s="483"/>
      <c r="L14" s="1199" t="s">
        <v>92</v>
      </c>
      <c r="M14" s="1199" t="s">
        <v>640</v>
      </c>
      <c r="N14" s="523"/>
      <c r="O14" s="1200" t="s">
        <v>642</v>
      </c>
      <c r="P14" s="1201"/>
      <c r="Q14" s="1201"/>
      <c r="R14" s="1201"/>
      <c r="S14" s="1201"/>
      <c r="T14" s="1202"/>
      <c r="U14" s="1183" t="s">
        <v>341</v>
      </c>
      <c r="V14" s="1196" t="s">
        <v>275</v>
      </c>
      <c r="W14" s="1149"/>
    </row>
    <row r="15" spans="7:34" s="525" customFormat="1" ht="14.25" customHeight="1">
      <c r="G15" s="533"/>
      <c r="H15" s="533"/>
      <c r="I15" s="533"/>
      <c r="J15" s="531"/>
      <c r="K15" s="531"/>
      <c r="L15" s="1199"/>
      <c r="M15" s="1199"/>
      <c r="N15" s="523"/>
      <c r="O15" s="1205" t="s">
        <v>606</v>
      </c>
      <c r="P15" s="1203" t="s">
        <v>271</v>
      </c>
      <c r="Q15" s="1204"/>
      <c r="R15" s="1181" t="s">
        <v>655</v>
      </c>
      <c r="S15" s="1181"/>
      <c r="T15" s="1182"/>
      <c r="U15" s="1184"/>
      <c r="V15" s="1197"/>
      <c r="W15" s="1149"/>
      <c r="X15" s="587"/>
      <c r="Y15" s="587"/>
      <c r="Z15" s="587"/>
      <c r="AA15" s="587"/>
      <c r="AB15" s="587"/>
      <c r="AC15" s="587"/>
      <c r="AD15" s="587"/>
      <c r="AE15" s="587"/>
      <c r="AF15" s="587"/>
      <c r="AG15" s="587"/>
      <c r="AH15" s="587"/>
    </row>
    <row r="16" spans="10:23" ht="33.75">
      <c r="J16" s="483"/>
      <c r="K16" s="483"/>
      <c r="L16" s="1199"/>
      <c r="M16" s="1199"/>
      <c r="N16" s="522"/>
      <c r="O16" s="1206"/>
      <c r="P16" s="537" t="s">
        <v>766</v>
      </c>
      <c r="Q16" s="537" t="s">
        <v>767</v>
      </c>
      <c r="R16" s="538" t="s">
        <v>274</v>
      </c>
      <c r="S16" s="1194" t="s">
        <v>273</v>
      </c>
      <c r="T16" s="1195"/>
      <c r="U16" s="1185"/>
      <c r="V16" s="1198"/>
      <c r="W16" s="1149"/>
    </row>
    <row r="17" spans="10:23" ht="14.25">
      <c r="J17" s="483"/>
      <c r="K17" s="491">
        <v>1</v>
      </c>
      <c r="L17" s="480" t="s">
        <v>93</v>
      </c>
      <c r="M17" s="480" t="s">
        <v>49</v>
      </c>
      <c r="N17" s="498" t="s">
        <v>49</v>
      </c>
      <c r="O17" s="489">
        <f ca="1">OFFSET(O17,0,-1)+1</f>
        <v>3</v>
      </c>
      <c r="P17" s="489">
        <f ca="1">OFFSET(P17,0,-1)+1</f>
        <v>4</v>
      </c>
      <c r="Q17" s="489">
        <f ca="1">OFFSET(Q17,0,-1)+1</f>
        <v>5</v>
      </c>
      <c r="R17" s="489">
        <f ca="1">OFFSET(R17,0,-1)+1</f>
        <v>6</v>
      </c>
      <c r="S17" s="1188">
        <f ca="1">OFFSET(S17,0,-1)+1</f>
        <v>7</v>
      </c>
      <c r="T17" s="1188"/>
      <c r="U17" s="489">
        <f ca="1">OFFSET(U17,0,-2)+1</f>
        <v>8</v>
      </c>
      <c r="V17" s="497">
        <f ca="1">OFFSET(V17,0,-1)</f>
        <v>8</v>
      </c>
      <c r="W17" s="489">
        <f ca="1">OFFSET(W17,0,-1)+1</f>
        <v>9</v>
      </c>
    </row>
    <row r="18" spans="1:23" ht="22.5">
      <c r="A18" s="1172">
        <v>1</v>
      </c>
      <c r="B18" s="942"/>
      <c r="C18" s="942"/>
      <c r="D18" s="942"/>
      <c r="E18" s="943"/>
      <c r="F18" s="944"/>
      <c r="G18" s="944"/>
      <c r="H18" s="944"/>
      <c r="I18" s="945"/>
      <c r="J18" s="940"/>
      <c r="K18" s="947"/>
      <c r="L18" s="595">
        <f>mergeValue(A18)</f>
        <v>1</v>
      </c>
      <c r="M18" s="643" t="s">
        <v>20</v>
      </c>
      <c r="N18" s="582"/>
      <c r="O18" s="1213"/>
      <c r="P18" s="1213"/>
      <c r="Q18" s="1213"/>
      <c r="R18" s="1213"/>
      <c r="S18" s="1213"/>
      <c r="T18" s="1213"/>
      <c r="U18" s="1213"/>
      <c r="V18" s="1213"/>
      <c r="W18" s="632" t="s">
        <v>659</v>
      </c>
    </row>
    <row r="19" spans="1:23" ht="22.5">
      <c r="A19" s="1172"/>
      <c r="B19" s="1172">
        <v>1</v>
      </c>
      <c r="C19" s="942"/>
      <c r="D19" s="942"/>
      <c r="E19" s="944"/>
      <c r="F19" s="944"/>
      <c r="G19" s="944"/>
      <c r="H19" s="944"/>
      <c r="I19" s="939"/>
      <c r="J19" s="938"/>
      <c r="K19" s="941"/>
      <c r="L19" s="595" t="str">
        <f>mergeValue(A19)&amp;"."&amp;mergeValue(B19)</f>
        <v>1.1</v>
      </c>
      <c r="M19" s="548" t="s">
        <v>16</v>
      </c>
      <c r="N19" s="582"/>
      <c r="O19" s="1213"/>
      <c r="P19" s="1213"/>
      <c r="Q19" s="1213"/>
      <c r="R19" s="1213"/>
      <c r="S19" s="1213"/>
      <c r="T19" s="1213"/>
      <c r="U19" s="1213"/>
      <c r="V19" s="1213"/>
      <c r="W19" s="632" t="s">
        <v>478</v>
      </c>
    </row>
    <row r="20" spans="1:23" ht="22.5">
      <c r="A20" s="1172"/>
      <c r="B20" s="1172"/>
      <c r="C20" s="1172">
        <v>1</v>
      </c>
      <c r="D20" s="942"/>
      <c r="E20" s="944"/>
      <c r="F20" s="944"/>
      <c r="G20" s="944"/>
      <c r="H20" s="944"/>
      <c r="I20" s="946"/>
      <c r="J20" s="938"/>
      <c r="K20" s="941"/>
      <c r="L20" s="595" t="str">
        <f>mergeValue(A20)&amp;"."&amp;mergeValue(B20)&amp;"."&amp;mergeValue(C20)</f>
        <v>1.1.1</v>
      </c>
      <c r="M20" s="549" t="s">
        <v>7</v>
      </c>
      <c r="N20" s="582"/>
      <c r="O20" s="1213"/>
      <c r="P20" s="1213"/>
      <c r="Q20" s="1213"/>
      <c r="R20" s="1213"/>
      <c r="S20" s="1213"/>
      <c r="T20" s="1213"/>
      <c r="U20" s="1213"/>
      <c r="V20" s="1213"/>
      <c r="W20" s="632" t="s">
        <v>634</v>
      </c>
    </row>
    <row r="21" spans="1:23" ht="22.5">
      <c r="A21" s="1172"/>
      <c r="B21" s="1172"/>
      <c r="C21" s="1172"/>
      <c r="D21" s="1172">
        <v>1</v>
      </c>
      <c r="E21" s="944"/>
      <c r="F21" s="944"/>
      <c r="G21" s="944"/>
      <c r="H21" s="944"/>
      <c r="I21" s="946"/>
      <c r="J21" s="938"/>
      <c r="K21" s="941"/>
      <c r="L21" s="595" t="str">
        <f>mergeValue(A21)&amp;"."&amp;mergeValue(B21)&amp;"."&amp;mergeValue(C21)&amp;"."&amp;mergeValue(D21)</f>
        <v>1.1.1.1</v>
      </c>
      <c r="M21" s="550" t="s">
        <v>22</v>
      </c>
      <c r="N21" s="582"/>
      <c r="O21" s="1213"/>
      <c r="P21" s="1213"/>
      <c r="Q21" s="1213"/>
      <c r="R21" s="1213"/>
      <c r="S21" s="1213"/>
      <c r="T21" s="1213"/>
      <c r="U21" s="1213"/>
      <c r="V21" s="1213"/>
      <c r="W21" s="632" t="s">
        <v>635</v>
      </c>
    </row>
    <row r="22" spans="1:23" ht="11.25" customHeight="1" hidden="1">
      <c r="A22" s="1172"/>
      <c r="B22" s="1172"/>
      <c r="C22" s="1172"/>
      <c r="D22" s="1172"/>
      <c r="E22" s="1172">
        <v>1</v>
      </c>
      <c r="F22" s="944"/>
      <c r="G22" s="944"/>
      <c r="H22" s="942">
        <v>1</v>
      </c>
      <c r="I22" s="1172">
        <v>1</v>
      </c>
      <c r="J22" s="944"/>
      <c r="K22" s="949"/>
      <c r="L22" s="595"/>
      <c r="M22" s="556"/>
      <c r="N22" s="583"/>
      <c r="O22" s="633"/>
      <c r="P22" s="633"/>
      <c r="Q22" s="633"/>
      <c r="R22" s="633"/>
      <c r="S22" s="633"/>
      <c r="T22" s="633"/>
      <c r="U22" s="633"/>
      <c r="V22" s="510"/>
      <c r="W22" s="561"/>
    </row>
    <row r="23" spans="1:27" ht="90">
      <c r="A23" s="1172"/>
      <c r="B23" s="1172"/>
      <c r="C23" s="1172"/>
      <c r="D23" s="1172"/>
      <c r="E23" s="1172"/>
      <c r="F23" s="1172">
        <v>1</v>
      </c>
      <c r="G23" s="942"/>
      <c r="H23" s="942"/>
      <c r="I23" s="1172"/>
      <c r="J23" s="1172">
        <v>1</v>
      </c>
      <c r="K23" s="950"/>
      <c r="L23" s="595" t="str">
        <f>mergeValue(A23)&amp;"."&amp;mergeValue(B23)&amp;"."&amp;mergeValue(C23)&amp;"."&amp;mergeValue(D23)&amp;"."&amp;mergeValue(F23)</f>
        <v>1.1.1.1.1</v>
      </c>
      <c r="M23" s="557" t="s">
        <v>10</v>
      </c>
      <c r="N23" s="583"/>
      <c r="O23" s="1174"/>
      <c r="P23" s="1174"/>
      <c r="Q23" s="1174"/>
      <c r="R23" s="1174"/>
      <c r="S23" s="1174"/>
      <c r="T23" s="1174"/>
      <c r="U23" s="1174"/>
      <c r="V23" s="1174"/>
      <c r="W23" s="632" t="s">
        <v>636</v>
      </c>
      <c r="Y23" s="506" t="str">
        <f>strCheckUnique(Z23:Z26)</f>
        <v/>
      </c>
      <c r="AA23" s="506"/>
    </row>
    <row r="24" spans="1:29" ht="189" customHeight="1">
      <c r="A24" s="1172"/>
      <c r="B24" s="1172"/>
      <c r="C24" s="1172"/>
      <c r="D24" s="1172"/>
      <c r="E24" s="1172"/>
      <c r="F24" s="1172"/>
      <c r="G24" s="942">
        <v>1</v>
      </c>
      <c r="H24" s="942"/>
      <c r="I24" s="1172"/>
      <c r="J24" s="1172"/>
      <c r="K24" s="950">
        <v>1</v>
      </c>
      <c r="L24" s="595" t="str">
        <f>mergeValue(A24)&amp;"."&amp;mergeValue(B24)&amp;"."&amp;mergeValue(C24)&amp;"."&amp;mergeValue(D24)&amp;"."&amp;mergeValue(F24)&amp;"."&amp;mergeValue(G24)</f>
        <v>1.1.1.1.1.1</v>
      </c>
      <c r="M24" s="1071"/>
      <c r="N24" s="588"/>
      <c r="O24" s="564"/>
      <c r="P24" s="564"/>
      <c r="Q24" s="1096"/>
      <c r="R24" s="1214"/>
      <c r="S24" s="1179" t="s">
        <v>84</v>
      </c>
      <c r="T24" s="1214"/>
      <c r="U24" s="1179" t="s">
        <v>85</v>
      </c>
      <c r="V24" s="580"/>
      <c r="W24" s="1189" t="s">
        <v>660</v>
      </c>
      <c r="X24" s="502" t="str">
        <f>strCheckDate(O25:V25)</f>
        <v/>
      </c>
      <c r="Y24" s="506"/>
      <c r="Z24" s="506" t="str">
        <f>IF(M24="","",M24)</f>
        <v/>
      </c>
      <c r="AA24" s="506"/>
      <c r="AB24" s="506"/>
      <c r="AC24" s="506"/>
    </row>
    <row r="25" spans="1:23" ht="11.25" hidden="1">
      <c r="A25" s="1172"/>
      <c r="B25" s="1172"/>
      <c r="C25" s="1172"/>
      <c r="D25" s="1172"/>
      <c r="E25" s="1172"/>
      <c r="F25" s="1172"/>
      <c r="G25" s="942"/>
      <c r="H25" s="942"/>
      <c r="I25" s="1172"/>
      <c r="J25" s="1172"/>
      <c r="K25" s="950"/>
      <c r="L25" s="602"/>
      <c r="M25" s="648"/>
      <c r="N25" s="588"/>
      <c r="O25" s="564"/>
      <c r="P25" s="564"/>
      <c r="Q25" s="586" t="str">
        <f>R24&amp;"-"&amp;T24</f>
        <v>-</v>
      </c>
      <c r="R25" s="1178"/>
      <c r="S25" s="1179"/>
      <c r="T25" s="1178"/>
      <c r="U25" s="1179"/>
      <c r="V25" s="580"/>
      <c r="W25" s="1190"/>
    </row>
    <row r="26" spans="1:34" s="477" customFormat="1" ht="15" customHeight="1">
      <c r="A26" s="1172"/>
      <c r="B26" s="1172"/>
      <c r="C26" s="1172"/>
      <c r="D26" s="1172"/>
      <c r="E26" s="1172"/>
      <c r="F26" s="1172"/>
      <c r="G26" s="944"/>
      <c r="H26" s="942"/>
      <c r="I26" s="1172"/>
      <c r="J26" s="1172"/>
      <c r="K26" s="949"/>
      <c r="L26" s="540"/>
      <c r="M26" s="558" t="s">
        <v>25</v>
      </c>
      <c r="N26" s="553"/>
      <c r="O26" s="547"/>
      <c r="P26" s="547"/>
      <c r="Q26" s="547"/>
      <c r="R26" s="575"/>
      <c r="S26" s="566"/>
      <c r="T26" s="565"/>
      <c r="U26" s="553"/>
      <c r="V26" s="562"/>
      <c r="W26" s="1191"/>
      <c r="X26" s="503"/>
      <c r="Y26" s="503"/>
      <c r="Z26" s="503"/>
      <c r="AA26" s="503"/>
      <c r="AB26" s="503"/>
      <c r="AC26" s="503"/>
      <c r="AD26" s="503"/>
      <c r="AE26" s="503"/>
      <c r="AF26" s="503"/>
      <c r="AG26" s="503"/>
      <c r="AH26" s="503"/>
    </row>
    <row r="27" spans="1:34" s="477" customFormat="1" ht="15" customHeight="1">
      <c r="A27" s="1172"/>
      <c r="B27" s="1172"/>
      <c r="C27" s="1172"/>
      <c r="D27" s="1172"/>
      <c r="E27" s="1172"/>
      <c r="F27" s="944"/>
      <c r="G27" s="944"/>
      <c r="H27" s="942"/>
      <c r="I27" s="117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172"/>
      <c r="B28" s="1172"/>
      <c r="C28" s="1172"/>
      <c r="D28" s="117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172"/>
      <c r="B29" s="1172"/>
      <c r="C29" s="117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172"/>
      <c r="B30" s="117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17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1" ht="3" customHeight="1">
      <c r="L33" s="487"/>
      <c r="M33" s="487"/>
      <c r="N33" s="487"/>
      <c r="O33" s="487"/>
      <c r="P33" s="487"/>
      <c r="Q33" s="487"/>
      <c r="R33" s="487"/>
      <c r="S33" s="487"/>
      <c r="T33" s="487"/>
      <c r="U33" s="487"/>
    </row>
    <row r="34" spans="12:23" ht="123.75" customHeight="1">
      <c r="L34" s="1">
        <v>1</v>
      </c>
      <c r="M34" s="1165" t="s">
        <v>661</v>
      </c>
      <c r="N34" s="1165"/>
      <c r="O34" s="1165"/>
      <c r="P34" s="1165"/>
      <c r="Q34" s="1165"/>
      <c r="R34" s="1165"/>
      <c r="S34" s="1165"/>
      <c r="T34" s="1165"/>
      <c r="U34" s="1165"/>
      <c r="V34" s="1165"/>
      <c r="W34" s="1165"/>
    </row>
  </sheetData>
  <sheetProtection password="FA9C" sheet="1" objects="1" scenarios="1" formatColumns="0" formatRows="0"/>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13">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27:W32"/>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S24:S25 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dataValidation allowBlank="1" showInputMessage="1" showErrorMessage="1" prompt="Для выбора выполните двойной щелчок левой клавиши мыши по соответствующей ячейке." sqref="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aa01b55-0629-4410-ad60-e7d4f07fdcc9}">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183</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c r="I8" s="583" t="s">
        <v>591</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c r="I9" s="583" t="s">
        <v>589</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70"/>
      <c r="B13" s="1170"/>
      <c r="C13" s="1170"/>
      <c r="D13" s="625">
        <v>1</v>
      </c>
      <c r="F13" s="618" t="str">
        <f>"4."&amp;mergeValue(A13)&amp;"."&amp;mergeValue(B13)&amp;"."&amp;mergeValue(C13)&amp;"."&amp;mergeValue(D13)</f>
        <v>4.1.1.1.1</v>
      </c>
      <c r="G13" s="635" t="s">
        <v>499</v>
      </c>
      <c r="H13" s="606"/>
      <c r="I13" s="1171" t="s">
        <v>592</v>
      </c>
      <c r="J13" s="617"/>
      <c r="K13" s="592"/>
      <c r="L13" s="592"/>
      <c r="M13" s="592"/>
      <c r="N13" s="592"/>
      <c r="O13" s="592"/>
      <c r="P13" s="592"/>
      <c r="Q13" s="592"/>
      <c r="R13" s="592"/>
      <c r="S13" s="592"/>
      <c r="T13" s="592"/>
    </row>
    <row r="14" spans="1:20" s="572" customFormat="1" ht="18.75">
      <c r="A14" s="1170"/>
      <c r="B14" s="1170"/>
      <c r="C14" s="1170"/>
      <c r="D14" s="625"/>
      <c r="F14" s="621"/>
      <c r="G14" s="552" t="s">
        <v>4</v>
      </c>
      <c r="H14" s="626"/>
      <c r="I14" s="1171"/>
      <c r="J14" s="617"/>
      <c r="K14" s="592"/>
      <c r="L14" s="592"/>
      <c r="M14" s="592"/>
      <c r="N14" s="592"/>
      <c r="O14" s="592"/>
      <c r="P14" s="592"/>
      <c r="Q14" s="592"/>
      <c r="R14" s="592"/>
      <c r="S14" s="592"/>
      <c r="T14" s="592"/>
    </row>
    <row r="15" spans="1:20" s="572" customFormat="1" ht="18.75">
      <c r="A15" s="1170"/>
      <c r="B15" s="1170"/>
      <c r="C15" s="625"/>
      <c r="D15" s="625"/>
      <c r="F15" s="636"/>
      <c r="G15" s="579" t="s">
        <v>403</v>
      </c>
      <c r="H15" s="637"/>
      <c r="I15" s="638"/>
      <c r="J15" s="617"/>
      <c r="K15" s="592"/>
      <c r="L15" s="592"/>
      <c r="M15" s="592"/>
      <c r="N15" s="592"/>
      <c r="O15" s="592"/>
      <c r="P15" s="592"/>
      <c r="Q15" s="592"/>
      <c r="R15" s="592"/>
      <c r="S15" s="592"/>
      <c r="T15" s="592"/>
    </row>
    <row r="16" spans="1:20" s="572" customFormat="1" ht="18.75">
      <c r="A16" s="117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65" t="s">
        <v>594</v>
      </c>
      <c r="H19" s="116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ce7800c-6b7e-4180-971b-4711aea3cd90}">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9.14285714285714" style="508" hidden="1" customWidth="1"/>
    <col min="9" max="9" width="3.71428571428571" style="485" customWidth="1"/>
    <col min="10" max="11" width="3.71428571428571" style="484" customWidth="1"/>
    <col min="12" max="12" width="12.7142857142857" style="478" customWidth="1"/>
    <col min="13" max="13" width="44.7142857142857" style="478" customWidth="1"/>
    <col min="14" max="14" width="2" style="478" hidden="1" customWidth="1"/>
    <col min="15" max="17" width="23.7142857142857" style="478" hidden="1" customWidth="1"/>
    <col min="18" max="18" width="11.7142857142857" style="478" customWidth="1"/>
    <col min="19" max="19" width="3.71428571428571" style="478" customWidth="1"/>
    <col min="20" max="20" width="11.7142857142857" style="478" customWidth="1"/>
    <col min="21" max="21" width="8.57142857142857" style="478" hidden="1" customWidth="1"/>
    <col min="22" max="22" width="4.71428571428571" style="478" customWidth="1"/>
    <col min="23" max="23" width="115.714285714286" style="478" customWidth="1"/>
    <col min="24" max="34" width="10.5714285714286" style="502"/>
    <col min="35" max="256" width="10.5714285714286" style="478"/>
    <col min="257" max="264" width="0" style="478" hidden="1" customWidth="1"/>
    <col min="265" max="267" width="3.71428571428571" style="478" customWidth="1"/>
    <col min="268" max="268" width="12.7142857142857" style="478" customWidth="1"/>
    <col min="269" max="269" width="47.4285714285714" style="478" customWidth="1"/>
    <col min="270" max="273" width="0" style="478" hidden="1"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512" width="10.5714285714286" style="478"/>
    <col min="513" max="520" width="0" style="478" hidden="1" customWidth="1"/>
    <col min="521" max="523" width="3.71428571428571" style="478" customWidth="1"/>
    <col min="524" max="524" width="12.7142857142857" style="478" customWidth="1"/>
    <col min="525" max="525" width="47.4285714285714" style="478" customWidth="1"/>
    <col min="526" max="529" width="0" style="478" hidden="1"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768" width="10.5714285714286" style="478"/>
    <col min="769" max="776" width="0" style="478" hidden="1" customWidth="1"/>
    <col min="777" max="779" width="3.71428571428571" style="478" customWidth="1"/>
    <col min="780" max="780" width="12.7142857142857" style="478" customWidth="1"/>
    <col min="781" max="781" width="47.4285714285714" style="478" customWidth="1"/>
    <col min="782" max="785" width="0" style="478" hidden="1"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1024" width="10.5714285714286" style="478"/>
    <col min="1025" max="1032" width="0" style="478" hidden="1" customWidth="1"/>
    <col min="1033" max="1035" width="3.71428571428571" style="478" customWidth="1"/>
    <col min="1036" max="1036" width="12.7142857142857" style="478" customWidth="1"/>
    <col min="1037" max="1037" width="47.4285714285714" style="478" customWidth="1"/>
    <col min="1038" max="1041" width="0" style="478" hidden="1"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280" width="10.5714285714286" style="478"/>
    <col min="1281" max="1288" width="0" style="478" hidden="1" customWidth="1"/>
    <col min="1289" max="1291" width="3.71428571428571" style="478" customWidth="1"/>
    <col min="1292" max="1292" width="12.7142857142857" style="478" customWidth="1"/>
    <col min="1293" max="1293" width="47.4285714285714" style="478" customWidth="1"/>
    <col min="1294" max="1297" width="0" style="478" hidden="1"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536" width="10.5714285714286" style="478"/>
    <col min="1537" max="1544" width="0" style="478" hidden="1" customWidth="1"/>
    <col min="1545" max="1547" width="3.71428571428571" style="478" customWidth="1"/>
    <col min="1548" max="1548" width="12.7142857142857" style="478" customWidth="1"/>
    <col min="1549" max="1549" width="47.4285714285714" style="478" customWidth="1"/>
    <col min="1550" max="1553" width="0" style="478" hidden="1"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792" width="10.5714285714286" style="478"/>
    <col min="1793" max="1800" width="0" style="478" hidden="1" customWidth="1"/>
    <col min="1801" max="1803" width="3.71428571428571" style="478" customWidth="1"/>
    <col min="1804" max="1804" width="12.7142857142857" style="478" customWidth="1"/>
    <col min="1805" max="1805" width="47.4285714285714" style="478" customWidth="1"/>
    <col min="1806" max="1809" width="0" style="478" hidden="1"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2048" width="10.5714285714286" style="478"/>
    <col min="2049" max="2056" width="0" style="478" hidden="1" customWidth="1"/>
    <col min="2057" max="2059" width="3.71428571428571" style="478" customWidth="1"/>
    <col min="2060" max="2060" width="12.7142857142857" style="478" customWidth="1"/>
    <col min="2061" max="2061" width="47.4285714285714" style="478" customWidth="1"/>
    <col min="2062" max="2065" width="0" style="478" hidden="1"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304" width="10.5714285714286" style="478"/>
    <col min="2305" max="2312" width="0" style="478" hidden="1" customWidth="1"/>
    <col min="2313" max="2315" width="3.71428571428571" style="478" customWidth="1"/>
    <col min="2316" max="2316" width="12.7142857142857" style="478" customWidth="1"/>
    <col min="2317" max="2317" width="47.4285714285714" style="478" customWidth="1"/>
    <col min="2318" max="2321" width="0" style="478" hidden="1"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560" width="10.5714285714286" style="478"/>
    <col min="2561" max="2568" width="0" style="478" hidden="1" customWidth="1"/>
    <col min="2569" max="2571" width="3.71428571428571" style="478" customWidth="1"/>
    <col min="2572" max="2572" width="12.7142857142857" style="478" customWidth="1"/>
    <col min="2573" max="2573" width="47.4285714285714" style="478" customWidth="1"/>
    <col min="2574" max="2577" width="0" style="478" hidden="1"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816" width="10.5714285714286" style="478"/>
    <col min="2817" max="2824" width="0" style="478" hidden="1" customWidth="1"/>
    <col min="2825" max="2827" width="3.71428571428571" style="478" customWidth="1"/>
    <col min="2828" max="2828" width="12.7142857142857" style="478" customWidth="1"/>
    <col min="2829" max="2829" width="47.4285714285714" style="478" customWidth="1"/>
    <col min="2830" max="2833" width="0" style="478" hidden="1"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3072" width="10.5714285714286" style="478"/>
    <col min="3073" max="3080" width="0" style="478" hidden="1" customWidth="1"/>
    <col min="3081" max="3083" width="3.71428571428571" style="478" customWidth="1"/>
    <col min="3084" max="3084" width="12.7142857142857" style="478" customWidth="1"/>
    <col min="3085" max="3085" width="47.4285714285714" style="478" customWidth="1"/>
    <col min="3086" max="3089" width="0" style="478" hidden="1"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328" width="10.5714285714286" style="478"/>
    <col min="3329" max="3336" width="0" style="478" hidden="1" customWidth="1"/>
    <col min="3337" max="3339" width="3.71428571428571" style="478" customWidth="1"/>
    <col min="3340" max="3340" width="12.7142857142857" style="478" customWidth="1"/>
    <col min="3341" max="3341" width="47.4285714285714" style="478" customWidth="1"/>
    <col min="3342" max="3345" width="0" style="478" hidden="1"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584" width="10.5714285714286" style="478"/>
    <col min="3585" max="3592" width="0" style="478" hidden="1" customWidth="1"/>
    <col min="3593" max="3595" width="3.71428571428571" style="478" customWidth="1"/>
    <col min="3596" max="3596" width="12.7142857142857" style="478" customWidth="1"/>
    <col min="3597" max="3597" width="47.4285714285714" style="478" customWidth="1"/>
    <col min="3598" max="3601" width="0" style="478" hidden="1"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840" width="10.5714285714286" style="478"/>
    <col min="3841" max="3848" width="0" style="478" hidden="1" customWidth="1"/>
    <col min="3849" max="3851" width="3.71428571428571" style="478" customWidth="1"/>
    <col min="3852" max="3852" width="12.7142857142857" style="478" customWidth="1"/>
    <col min="3853" max="3853" width="47.4285714285714" style="478" customWidth="1"/>
    <col min="3854" max="3857" width="0" style="478" hidden="1"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4096" width="10.5714285714286" style="478"/>
    <col min="4097" max="4104" width="0" style="478" hidden="1" customWidth="1"/>
    <col min="4105" max="4107" width="3.71428571428571" style="478" customWidth="1"/>
    <col min="4108" max="4108" width="12.7142857142857" style="478" customWidth="1"/>
    <col min="4109" max="4109" width="47.4285714285714" style="478" customWidth="1"/>
    <col min="4110" max="4113" width="0" style="478" hidden="1"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352" width="10.5714285714286" style="478"/>
    <col min="4353" max="4360" width="0" style="478" hidden="1" customWidth="1"/>
    <col min="4361" max="4363" width="3.71428571428571" style="478" customWidth="1"/>
    <col min="4364" max="4364" width="12.7142857142857" style="478" customWidth="1"/>
    <col min="4365" max="4365" width="47.4285714285714" style="478" customWidth="1"/>
    <col min="4366" max="4369" width="0" style="478" hidden="1"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608" width="10.5714285714286" style="478"/>
    <col min="4609" max="4616" width="0" style="478" hidden="1" customWidth="1"/>
    <col min="4617" max="4619" width="3.71428571428571" style="478" customWidth="1"/>
    <col min="4620" max="4620" width="12.7142857142857" style="478" customWidth="1"/>
    <col min="4621" max="4621" width="47.4285714285714" style="478" customWidth="1"/>
    <col min="4622" max="4625" width="0" style="478" hidden="1"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864" width="10.5714285714286" style="478"/>
    <col min="4865" max="4872" width="0" style="478" hidden="1" customWidth="1"/>
    <col min="4873" max="4875" width="3.71428571428571" style="478" customWidth="1"/>
    <col min="4876" max="4876" width="12.7142857142857" style="478" customWidth="1"/>
    <col min="4877" max="4877" width="47.4285714285714" style="478" customWidth="1"/>
    <col min="4878" max="4881" width="0" style="478" hidden="1"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5120" width="10.5714285714286" style="478"/>
    <col min="5121" max="5128" width="0" style="478" hidden="1" customWidth="1"/>
    <col min="5129" max="5131" width="3.71428571428571" style="478" customWidth="1"/>
    <col min="5132" max="5132" width="12.7142857142857" style="478" customWidth="1"/>
    <col min="5133" max="5133" width="47.4285714285714" style="478" customWidth="1"/>
    <col min="5134" max="5137" width="0" style="478" hidden="1"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376" width="10.5714285714286" style="478"/>
    <col min="5377" max="5384" width="0" style="478" hidden="1" customWidth="1"/>
    <col min="5385" max="5387" width="3.71428571428571" style="478" customWidth="1"/>
    <col min="5388" max="5388" width="12.7142857142857" style="478" customWidth="1"/>
    <col min="5389" max="5389" width="47.4285714285714" style="478" customWidth="1"/>
    <col min="5390" max="5393" width="0" style="478" hidden="1"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632" width="10.5714285714286" style="478"/>
    <col min="5633" max="5640" width="0" style="478" hidden="1" customWidth="1"/>
    <col min="5641" max="5643" width="3.71428571428571" style="478" customWidth="1"/>
    <col min="5644" max="5644" width="12.7142857142857" style="478" customWidth="1"/>
    <col min="5645" max="5645" width="47.4285714285714" style="478" customWidth="1"/>
    <col min="5646" max="5649" width="0" style="478" hidden="1"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888" width="10.5714285714286" style="478"/>
    <col min="5889" max="5896" width="0" style="478" hidden="1" customWidth="1"/>
    <col min="5897" max="5899" width="3.71428571428571" style="478" customWidth="1"/>
    <col min="5900" max="5900" width="12.7142857142857" style="478" customWidth="1"/>
    <col min="5901" max="5901" width="47.4285714285714" style="478" customWidth="1"/>
    <col min="5902" max="5905" width="0" style="478" hidden="1"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6144" width="10.5714285714286" style="478"/>
    <col min="6145" max="6152" width="0" style="478" hidden="1" customWidth="1"/>
    <col min="6153" max="6155" width="3.71428571428571" style="478" customWidth="1"/>
    <col min="6156" max="6156" width="12.7142857142857" style="478" customWidth="1"/>
    <col min="6157" max="6157" width="47.4285714285714" style="478" customWidth="1"/>
    <col min="6158" max="6161" width="0" style="478" hidden="1"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400" width="10.5714285714286" style="478"/>
    <col min="6401" max="6408" width="0" style="478" hidden="1" customWidth="1"/>
    <col min="6409" max="6411" width="3.71428571428571" style="478" customWidth="1"/>
    <col min="6412" max="6412" width="12.7142857142857" style="478" customWidth="1"/>
    <col min="6413" max="6413" width="47.4285714285714" style="478" customWidth="1"/>
    <col min="6414" max="6417" width="0" style="478" hidden="1"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656" width="10.5714285714286" style="478"/>
    <col min="6657" max="6664" width="0" style="478" hidden="1" customWidth="1"/>
    <col min="6665" max="6667" width="3.71428571428571" style="478" customWidth="1"/>
    <col min="6668" max="6668" width="12.7142857142857" style="478" customWidth="1"/>
    <col min="6669" max="6669" width="47.4285714285714" style="478" customWidth="1"/>
    <col min="6670" max="6673" width="0" style="478" hidden="1"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912" width="10.5714285714286" style="478"/>
    <col min="6913" max="6920" width="0" style="478" hidden="1" customWidth="1"/>
    <col min="6921" max="6923" width="3.71428571428571" style="478" customWidth="1"/>
    <col min="6924" max="6924" width="12.7142857142857" style="478" customWidth="1"/>
    <col min="6925" max="6925" width="47.4285714285714" style="478" customWidth="1"/>
    <col min="6926" max="6929" width="0" style="478" hidden="1"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7168" width="10.5714285714286" style="478"/>
    <col min="7169" max="7176" width="0" style="478" hidden="1" customWidth="1"/>
    <col min="7177" max="7179" width="3.71428571428571" style="478" customWidth="1"/>
    <col min="7180" max="7180" width="12.7142857142857" style="478" customWidth="1"/>
    <col min="7181" max="7181" width="47.4285714285714" style="478" customWidth="1"/>
    <col min="7182" max="7185" width="0" style="478" hidden="1"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424" width="10.5714285714286" style="478"/>
    <col min="7425" max="7432" width="0" style="478" hidden="1" customWidth="1"/>
    <col min="7433" max="7435" width="3.71428571428571" style="478" customWidth="1"/>
    <col min="7436" max="7436" width="12.7142857142857" style="478" customWidth="1"/>
    <col min="7437" max="7437" width="47.4285714285714" style="478" customWidth="1"/>
    <col min="7438" max="7441" width="0" style="478" hidden="1"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680" width="10.5714285714286" style="478"/>
    <col min="7681" max="7688" width="0" style="478" hidden="1" customWidth="1"/>
    <col min="7689" max="7691" width="3.71428571428571" style="478" customWidth="1"/>
    <col min="7692" max="7692" width="12.7142857142857" style="478" customWidth="1"/>
    <col min="7693" max="7693" width="47.4285714285714" style="478" customWidth="1"/>
    <col min="7694" max="7697" width="0" style="478" hidden="1"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936" width="10.5714285714286" style="478"/>
    <col min="7937" max="7944" width="0" style="478" hidden="1" customWidth="1"/>
    <col min="7945" max="7947" width="3.71428571428571" style="478" customWidth="1"/>
    <col min="7948" max="7948" width="12.7142857142857" style="478" customWidth="1"/>
    <col min="7949" max="7949" width="47.4285714285714" style="478" customWidth="1"/>
    <col min="7950" max="7953" width="0" style="478" hidden="1"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8192" width="10.5714285714286" style="478"/>
    <col min="8193" max="8200" width="0" style="478" hidden="1" customWidth="1"/>
    <col min="8201" max="8203" width="3.71428571428571" style="478" customWidth="1"/>
    <col min="8204" max="8204" width="12.7142857142857" style="478" customWidth="1"/>
    <col min="8205" max="8205" width="47.4285714285714" style="478" customWidth="1"/>
    <col min="8206" max="8209" width="0" style="478" hidden="1"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448" width="10.5714285714286" style="478"/>
    <col min="8449" max="8456" width="0" style="478" hidden="1" customWidth="1"/>
    <col min="8457" max="8459" width="3.71428571428571" style="478" customWidth="1"/>
    <col min="8460" max="8460" width="12.7142857142857" style="478" customWidth="1"/>
    <col min="8461" max="8461" width="47.4285714285714" style="478" customWidth="1"/>
    <col min="8462" max="8465" width="0" style="478" hidden="1"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704" width="10.5714285714286" style="478"/>
    <col min="8705" max="8712" width="0" style="478" hidden="1" customWidth="1"/>
    <col min="8713" max="8715" width="3.71428571428571" style="478" customWidth="1"/>
    <col min="8716" max="8716" width="12.7142857142857" style="478" customWidth="1"/>
    <col min="8717" max="8717" width="47.4285714285714" style="478" customWidth="1"/>
    <col min="8718" max="8721" width="0" style="478" hidden="1"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960" width="10.5714285714286" style="478"/>
    <col min="8961" max="8968" width="0" style="478" hidden="1" customWidth="1"/>
    <col min="8969" max="8971" width="3.71428571428571" style="478" customWidth="1"/>
    <col min="8972" max="8972" width="12.7142857142857" style="478" customWidth="1"/>
    <col min="8973" max="8973" width="47.4285714285714" style="478" customWidth="1"/>
    <col min="8974" max="8977" width="0" style="478" hidden="1"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9216" width="10.5714285714286" style="478"/>
    <col min="9217" max="9224" width="0" style="478" hidden="1" customWidth="1"/>
    <col min="9225" max="9227" width="3.71428571428571" style="478" customWidth="1"/>
    <col min="9228" max="9228" width="12.7142857142857" style="478" customWidth="1"/>
    <col min="9229" max="9229" width="47.4285714285714" style="478" customWidth="1"/>
    <col min="9230" max="9233" width="0" style="478" hidden="1"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472" width="10.5714285714286" style="478"/>
    <col min="9473" max="9480" width="0" style="478" hidden="1" customWidth="1"/>
    <col min="9481" max="9483" width="3.71428571428571" style="478" customWidth="1"/>
    <col min="9484" max="9484" width="12.7142857142857" style="478" customWidth="1"/>
    <col min="9485" max="9485" width="47.4285714285714" style="478" customWidth="1"/>
    <col min="9486" max="9489" width="0" style="478" hidden="1"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728" width="10.5714285714286" style="478"/>
    <col min="9729" max="9736" width="0" style="478" hidden="1" customWidth="1"/>
    <col min="9737" max="9739" width="3.71428571428571" style="478" customWidth="1"/>
    <col min="9740" max="9740" width="12.7142857142857" style="478" customWidth="1"/>
    <col min="9741" max="9741" width="47.4285714285714" style="478" customWidth="1"/>
    <col min="9742" max="9745" width="0" style="478" hidden="1"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984" width="10.5714285714286" style="478"/>
    <col min="9985" max="9992" width="0" style="478" hidden="1" customWidth="1"/>
    <col min="9993" max="9995" width="3.71428571428571" style="478" customWidth="1"/>
    <col min="9996" max="9996" width="12.7142857142857" style="478" customWidth="1"/>
    <col min="9997" max="9997" width="47.4285714285714" style="478" customWidth="1"/>
    <col min="9998" max="10001" width="0" style="478" hidden="1"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240" width="10.5714285714286" style="478"/>
    <col min="10241" max="10248" width="0" style="478" hidden="1" customWidth="1"/>
    <col min="10249" max="10251" width="3.71428571428571" style="478" customWidth="1"/>
    <col min="10252" max="10252" width="12.7142857142857" style="478" customWidth="1"/>
    <col min="10253" max="10253" width="47.4285714285714" style="478" customWidth="1"/>
    <col min="10254" max="10257" width="0" style="478" hidden="1"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496" width="10.5714285714286" style="478"/>
    <col min="10497" max="10504" width="0" style="478" hidden="1" customWidth="1"/>
    <col min="10505" max="10507" width="3.71428571428571" style="478" customWidth="1"/>
    <col min="10508" max="10508" width="12.7142857142857" style="478" customWidth="1"/>
    <col min="10509" max="10509" width="47.4285714285714" style="478" customWidth="1"/>
    <col min="10510" max="10513" width="0" style="478" hidden="1"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752" width="10.5714285714286" style="478"/>
    <col min="10753" max="10760" width="0" style="478" hidden="1" customWidth="1"/>
    <col min="10761" max="10763" width="3.71428571428571" style="478" customWidth="1"/>
    <col min="10764" max="10764" width="12.7142857142857" style="478" customWidth="1"/>
    <col min="10765" max="10765" width="47.4285714285714" style="478" customWidth="1"/>
    <col min="10766" max="10769" width="0" style="478" hidden="1"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1008" width="10.5714285714286" style="478"/>
    <col min="11009" max="11016" width="0" style="478" hidden="1" customWidth="1"/>
    <col min="11017" max="11019" width="3.71428571428571" style="478" customWidth="1"/>
    <col min="11020" max="11020" width="12.7142857142857" style="478" customWidth="1"/>
    <col min="11021" max="11021" width="47.4285714285714" style="478" customWidth="1"/>
    <col min="11022" max="11025" width="0" style="478" hidden="1"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264" width="10.5714285714286" style="478"/>
    <col min="11265" max="11272" width="0" style="478" hidden="1" customWidth="1"/>
    <col min="11273" max="11275" width="3.71428571428571" style="478" customWidth="1"/>
    <col min="11276" max="11276" width="12.7142857142857" style="478" customWidth="1"/>
    <col min="11277" max="11277" width="47.4285714285714" style="478" customWidth="1"/>
    <col min="11278" max="11281" width="0" style="478" hidden="1"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520" width="10.5714285714286" style="478"/>
    <col min="11521" max="11528" width="0" style="478" hidden="1" customWidth="1"/>
    <col min="11529" max="11531" width="3.71428571428571" style="478" customWidth="1"/>
    <col min="11532" max="11532" width="12.7142857142857" style="478" customWidth="1"/>
    <col min="11533" max="11533" width="47.4285714285714" style="478" customWidth="1"/>
    <col min="11534" max="11537" width="0" style="478" hidden="1"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776" width="10.5714285714286" style="478"/>
    <col min="11777" max="11784" width="0" style="478" hidden="1" customWidth="1"/>
    <col min="11785" max="11787" width="3.71428571428571" style="478" customWidth="1"/>
    <col min="11788" max="11788" width="12.7142857142857" style="478" customWidth="1"/>
    <col min="11789" max="11789" width="47.4285714285714" style="478" customWidth="1"/>
    <col min="11790" max="11793" width="0" style="478" hidden="1"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2032" width="10.5714285714286" style="478"/>
    <col min="12033" max="12040" width="0" style="478" hidden="1" customWidth="1"/>
    <col min="12041" max="12043" width="3.71428571428571" style="478" customWidth="1"/>
    <col min="12044" max="12044" width="12.7142857142857" style="478" customWidth="1"/>
    <col min="12045" max="12045" width="47.4285714285714" style="478" customWidth="1"/>
    <col min="12046" max="12049" width="0" style="478" hidden="1"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288" width="10.5714285714286" style="478"/>
    <col min="12289" max="12296" width="0" style="478" hidden="1" customWidth="1"/>
    <col min="12297" max="12299" width="3.71428571428571" style="478" customWidth="1"/>
    <col min="12300" max="12300" width="12.7142857142857" style="478" customWidth="1"/>
    <col min="12301" max="12301" width="47.4285714285714" style="478" customWidth="1"/>
    <col min="12302" max="12305" width="0" style="478" hidden="1"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544" width="10.5714285714286" style="478"/>
    <col min="12545" max="12552" width="0" style="478" hidden="1" customWidth="1"/>
    <col min="12553" max="12555" width="3.71428571428571" style="478" customWidth="1"/>
    <col min="12556" max="12556" width="12.7142857142857" style="478" customWidth="1"/>
    <col min="12557" max="12557" width="47.4285714285714" style="478" customWidth="1"/>
    <col min="12558" max="12561" width="0" style="478" hidden="1"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800" width="10.5714285714286" style="478"/>
    <col min="12801" max="12808" width="0" style="478" hidden="1" customWidth="1"/>
    <col min="12809" max="12811" width="3.71428571428571" style="478" customWidth="1"/>
    <col min="12812" max="12812" width="12.7142857142857" style="478" customWidth="1"/>
    <col min="12813" max="12813" width="47.4285714285714" style="478" customWidth="1"/>
    <col min="12814" max="12817" width="0" style="478" hidden="1"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3056" width="10.5714285714286" style="478"/>
    <col min="13057" max="13064" width="0" style="478" hidden="1" customWidth="1"/>
    <col min="13065" max="13067" width="3.71428571428571" style="478" customWidth="1"/>
    <col min="13068" max="13068" width="12.7142857142857" style="478" customWidth="1"/>
    <col min="13069" max="13069" width="47.4285714285714" style="478" customWidth="1"/>
    <col min="13070" max="13073" width="0" style="478" hidden="1"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312" width="10.5714285714286" style="478"/>
    <col min="13313" max="13320" width="0" style="478" hidden="1" customWidth="1"/>
    <col min="13321" max="13323" width="3.71428571428571" style="478" customWidth="1"/>
    <col min="13324" max="13324" width="12.7142857142857" style="478" customWidth="1"/>
    <col min="13325" max="13325" width="47.4285714285714" style="478" customWidth="1"/>
    <col min="13326" max="13329" width="0" style="478" hidden="1"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568" width="10.5714285714286" style="478"/>
    <col min="13569" max="13576" width="0" style="478" hidden="1" customWidth="1"/>
    <col min="13577" max="13579" width="3.71428571428571" style="478" customWidth="1"/>
    <col min="13580" max="13580" width="12.7142857142857" style="478" customWidth="1"/>
    <col min="13581" max="13581" width="47.4285714285714" style="478" customWidth="1"/>
    <col min="13582" max="13585" width="0" style="478" hidden="1"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824" width="10.5714285714286" style="478"/>
    <col min="13825" max="13832" width="0" style="478" hidden="1" customWidth="1"/>
    <col min="13833" max="13835" width="3.71428571428571" style="478" customWidth="1"/>
    <col min="13836" max="13836" width="12.7142857142857" style="478" customWidth="1"/>
    <col min="13837" max="13837" width="47.4285714285714" style="478" customWidth="1"/>
    <col min="13838" max="13841" width="0" style="478" hidden="1"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4080" width="10.5714285714286" style="478"/>
    <col min="14081" max="14088" width="0" style="478" hidden="1" customWidth="1"/>
    <col min="14089" max="14091" width="3.71428571428571" style="478" customWidth="1"/>
    <col min="14092" max="14092" width="12.7142857142857" style="478" customWidth="1"/>
    <col min="14093" max="14093" width="47.4285714285714" style="478" customWidth="1"/>
    <col min="14094" max="14097" width="0" style="478" hidden="1"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336" width="10.5714285714286" style="478"/>
    <col min="14337" max="14344" width="0" style="478" hidden="1" customWidth="1"/>
    <col min="14345" max="14347" width="3.71428571428571" style="478" customWidth="1"/>
    <col min="14348" max="14348" width="12.7142857142857" style="478" customWidth="1"/>
    <col min="14349" max="14349" width="47.4285714285714" style="478" customWidth="1"/>
    <col min="14350" max="14353" width="0" style="478" hidden="1"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592" width="10.5714285714286" style="478"/>
    <col min="14593" max="14600" width="0" style="478" hidden="1" customWidth="1"/>
    <col min="14601" max="14603" width="3.71428571428571" style="478" customWidth="1"/>
    <col min="14604" max="14604" width="12.7142857142857" style="478" customWidth="1"/>
    <col min="14605" max="14605" width="47.4285714285714" style="478" customWidth="1"/>
    <col min="14606" max="14609" width="0" style="478" hidden="1"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848" width="10.5714285714286" style="478"/>
    <col min="14849" max="14856" width="0" style="478" hidden="1" customWidth="1"/>
    <col min="14857" max="14859" width="3.71428571428571" style="478" customWidth="1"/>
    <col min="14860" max="14860" width="12.7142857142857" style="478" customWidth="1"/>
    <col min="14861" max="14861" width="47.4285714285714" style="478" customWidth="1"/>
    <col min="14862" max="14865" width="0" style="478" hidden="1"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5104" width="10.5714285714286" style="478"/>
    <col min="15105" max="15112" width="0" style="478" hidden="1" customWidth="1"/>
    <col min="15113" max="15115" width="3.71428571428571" style="478" customWidth="1"/>
    <col min="15116" max="15116" width="12.7142857142857" style="478" customWidth="1"/>
    <col min="15117" max="15117" width="47.4285714285714" style="478" customWidth="1"/>
    <col min="15118" max="15121" width="0" style="478" hidden="1"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360" width="10.5714285714286" style="478"/>
    <col min="15361" max="15368" width="0" style="478" hidden="1" customWidth="1"/>
    <col min="15369" max="15371" width="3.71428571428571" style="478" customWidth="1"/>
    <col min="15372" max="15372" width="12.7142857142857" style="478" customWidth="1"/>
    <col min="15373" max="15373" width="47.4285714285714" style="478" customWidth="1"/>
    <col min="15374" max="15377" width="0" style="478" hidden="1"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616" width="10.5714285714286" style="478"/>
    <col min="15617" max="15624" width="0" style="478" hidden="1" customWidth="1"/>
    <col min="15625" max="15627" width="3.71428571428571" style="478" customWidth="1"/>
    <col min="15628" max="15628" width="12.7142857142857" style="478" customWidth="1"/>
    <col min="15629" max="15629" width="47.4285714285714" style="478" customWidth="1"/>
    <col min="15630" max="15633" width="0" style="478" hidden="1"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872" width="10.5714285714286" style="478"/>
    <col min="15873" max="15880" width="0" style="478" hidden="1" customWidth="1"/>
    <col min="15881" max="15883" width="3.71428571428571" style="478" customWidth="1"/>
    <col min="15884" max="15884" width="12.7142857142857" style="478" customWidth="1"/>
    <col min="15885" max="15885" width="47.4285714285714" style="478" customWidth="1"/>
    <col min="15886" max="15889" width="0" style="478" hidden="1"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6128" width="10.5714285714286" style="478"/>
    <col min="16129" max="16136" width="0" style="478" hidden="1" customWidth="1"/>
    <col min="16137" max="16139" width="3.71428571428571" style="478" customWidth="1"/>
    <col min="16140" max="16140" width="12.7142857142857" style="478" customWidth="1"/>
    <col min="16141" max="16141" width="47.4285714285714" style="478" customWidth="1"/>
    <col min="16142" max="16145" width="0" style="478" hidden="1"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384" width="10.5714285714286" style="478"/>
  </cols>
  <sheetData>
    <row r="1" ht="14.25" hidden="1"/>
    <row r="2" ht="14.25" hidden="1"/>
    <row r="3" ht="14.25" hidden="1"/>
    <row r="4" spans="10:21" ht="3" customHeight="1">
      <c r="J4" s="483"/>
      <c r="K4" s="483"/>
      <c r="L4" s="479"/>
      <c r="M4" s="479"/>
      <c r="N4" s="479"/>
      <c r="O4" s="486"/>
      <c r="P4" s="486"/>
      <c r="Q4" s="486"/>
      <c r="R4" s="486"/>
      <c r="S4" s="486"/>
      <c r="T4" s="486"/>
      <c r="U4" s="479"/>
    </row>
    <row r="5" spans="10:21" ht="22.5" customHeight="1">
      <c r="J5" s="483"/>
      <c r="K5" s="483"/>
      <c r="L5" s="1186" t="s">
        <v>658</v>
      </c>
      <c r="M5" s="1186"/>
      <c r="N5" s="1186"/>
      <c r="O5" s="1186"/>
      <c r="P5" s="1186"/>
      <c r="Q5" s="1186"/>
      <c r="R5" s="1186"/>
      <c r="S5" s="1186"/>
      <c r="T5" s="1186"/>
      <c r="U5" s="499"/>
    </row>
    <row r="6" spans="10:21"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503</v>
      </c>
      <c r="N7" s="668"/>
      <c r="O7" s="1218" t="str">
        <f>IF(NameOrPr_ch="",IF(NameOrPr="","",NameOrPr),NameOrPr_ch)</f>
        <v>Государственный комитет Республики Татарстан по тарифам</v>
      </c>
      <c r="P7" s="1219"/>
      <c r="Q7" s="1219"/>
      <c r="R7" s="1219"/>
      <c r="S7" s="1219"/>
      <c r="T7" s="122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18" t="str">
        <f>IF(datePr_ch="",IF(datePr="","",datePr),datePr_ch)</f>
        <v>18.12.2018</v>
      </c>
      <c r="P8" s="1219"/>
      <c r="Q8" s="1219"/>
      <c r="R8" s="1219"/>
      <c r="S8" s="1219"/>
      <c r="T8" s="122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18" t="str">
        <f>IF(numberPr_ch="",IF(numberPr="","",numberPr),numberPr_ch)</f>
        <v>5-96/тэ</v>
      </c>
      <c r="P9" s="1219"/>
      <c r="Q9" s="1219"/>
      <c r="R9" s="1219"/>
      <c r="S9" s="1219"/>
      <c r="T9" s="122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0:21" ht="15" customHeight="1">
      <c r="J12" s="483"/>
      <c r="K12" s="483"/>
      <c r="L12" s="479"/>
      <c r="M12" s="479"/>
      <c r="N12" s="479"/>
      <c r="O12" s="1217"/>
      <c r="P12" s="1217"/>
      <c r="Q12" s="1217"/>
      <c r="R12" s="1217"/>
      <c r="S12" s="1217"/>
      <c r="T12" s="1217"/>
      <c r="U12" s="1217"/>
    </row>
    <row r="13" spans="10:23" ht="14.25">
      <c r="J13" s="483"/>
      <c r="K13" s="483"/>
      <c r="L13" s="1149" t="s">
        <v>454</v>
      </c>
      <c r="M13" s="1149"/>
      <c r="N13" s="1149"/>
      <c r="O13" s="1149"/>
      <c r="P13" s="1149"/>
      <c r="Q13" s="1149"/>
      <c r="R13" s="1149"/>
      <c r="S13" s="1149"/>
      <c r="T13" s="1149"/>
      <c r="U13" s="1149"/>
      <c r="V13" s="1149"/>
      <c r="W13" s="1149" t="s">
        <v>455</v>
      </c>
    </row>
    <row r="14" spans="10:23" ht="14.25" customHeight="1">
      <c r="J14" s="483"/>
      <c r="K14" s="483"/>
      <c r="L14" s="1199" t="s">
        <v>92</v>
      </c>
      <c r="M14" s="1199" t="s">
        <v>640</v>
      </c>
      <c r="N14" s="523"/>
      <c r="O14" s="1200" t="s">
        <v>642</v>
      </c>
      <c r="P14" s="1201"/>
      <c r="Q14" s="1201"/>
      <c r="R14" s="1201"/>
      <c r="S14" s="1201"/>
      <c r="T14" s="1202"/>
      <c r="U14" s="1183" t="s">
        <v>341</v>
      </c>
      <c r="V14" s="1196" t="s">
        <v>275</v>
      </c>
      <c r="W14" s="1149"/>
    </row>
    <row r="15" spans="1:34" s="525" customFormat="1" ht="14.25" customHeight="1">
      <c r="A15" s="587"/>
      <c r="B15" s="587"/>
      <c r="C15" s="587"/>
      <c r="D15" s="587"/>
      <c r="E15" s="587"/>
      <c r="F15" s="587"/>
      <c r="G15" s="593"/>
      <c r="H15" s="593"/>
      <c r="I15" s="533"/>
      <c r="J15" s="531"/>
      <c r="K15" s="531"/>
      <c r="L15" s="1199"/>
      <c r="M15" s="1199"/>
      <c r="N15" s="523"/>
      <c r="O15" s="1205" t="s">
        <v>773</v>
      </c>
      <c r="P15" s="1203" t="s">
        <v>271</v>
      </c>
      <c r="Q15" s="1204"/>
      <c r="R15" s="1181" t="s">
        <v>655</v>
      </c>
      <c r="S15" s="1181"/>
      <c r="T15" s="1182"/>
      <c r="U15" s="1184"/>
      <c r="V15" s="1197"/>
      <c r="W15" s="1149"/>
      <c r="X15" s="587"/>
      <c r="Y15" s="587"/>
      <c r="Z15" s="587"/>
      <c r="AA15" s="587"/>
      <c r="AB15" s="587"/>
      <c r="AC15" s="587"/>
      <c r="AD15" s="587"/>
      <c r="AE15" s="587"/>
      <c r="AF15" s="587"/>
      <c r="AG15" s="587"/>
      <c r="AH15" s="587"/>
    </row>
    <row r="16" spans="10:23" ht="33.75">
      <c r="J16" s="483"/>
      <c r="K16" s="483"/>
      <c r="L16" s="1199"/>
      <c r="M16" s="1199"/>
      <c r="N16" s="522"/>
      <c r="O16" s="1206"/>
      <c r="P16" s="537" t="s">
        <v>766</v>
      </c>
      <c r="Q16" s="537" t="s">
        <v>767</v>
      </c>
      <c r="R16" s="538" t="s">
        <v>274</v>
      </c>
      <c r="S16" s="1194" t="s">
        <v>273</v>
      </c>
      <c r="T16" s="1195"/>
      <c r="U16" s="1185"/>
      <c r="V16" s="1198"/>
      <c r="W16" s="1149"/>
    </row>
    <row r="17" spans="10:23" ht="14.25">
      <c r="J17" s="483"/>
      <c r="K17" s="491">
        <v>1</v>
      </c>
      <c r="L17" s="527" t="s">
        <v>93</v>
      </c>
      <c r="M17" s="527" t="s">
        <v>49</v>
      </c>
      <c r="N17" s="498" t="s">
        <v>49</v>
      </c>
      <c r="O17" s="489">
        <f ca="1">OFFSET(O17,0,-1)+1</f>
        <v>3</v>
      </c>
      <c r="P17" s="489">
        <f ca="1">OFFSET(P17,0,-1)+1</f>
        <v>4</v>
      </c>
      <c r="Q17" s="489">
        <f ca="1">OFFSET(Q17,0,-1)+1</f>
        <v>5</v>
      </c>
      <c r="R17" s="489">
        <f ca="1">OFFSET(R17,0,-1)+1</f>
        <v>6</v>
      </c>
      <c r="S17" s="1188">
        <f ca="1">OFFSET(S17,0,-1)+1</f>
        <v>7</v>
      </c>
      <c r="T17" s="1188"/>
      <c r="U17" s="489">
        <f ca="1">OFFSET(U17,0,-2)+1</f>
        <v>8</v>
      </c>
      <c r="V17" s="653">
        <f ca="1">OFFSET(V17,0,-1)</f>
        <v>8</v>
      </c>
      <c r="W17" s="489">
        <f ca="1">OFFSET(W17,0,-1)+1</f>
        <v>9</v>
      </c>
    </row>
    <row r="18" spans="1:23" ht="22.5">
      <c r="A18" s="1172">
        <v>1</v>
      </c>
      <c r="B18" s="960"/>
      <c r="C18" s="960"/>
      <c r="D18" s="960"/>
      <c r="E18" s="961"/>
      <c r="F18" s="962"/>
      <c r="G18" s="962"/>
      <c r="H18" s="962"/>
      <c r="I18" s="963"/>
      <c r="J18" s="958"/>
      <c r="K18" s="965"/>
      <c r="L18" s="595">
        <f>mergeValue(A18)</f>
        <v>1</v>
      </c>
      <c r="M18" s="643" t="s">
        <v>20</v>
      </c>
      <c r="N18" s="582"/>
      <c r="O18" s="1213"/>
      <c r="P18" s="1213"/>
      <c r="Q18" s="1213"/>
      <c r="R18" s="1213"/>
      <c r="S18" s="1213"/>
      <c r="T18" s="1213"/>
      <c r="U18" s="1213"/>
      <c r="V18" s="1213"/>
      <c r="W18" s="632" t="s">
        <v>659</v>
      </c>
    </row>
    <row r="19" spans="1:23" ht="22.5">
      <c r="A19" s="1172"/>
      <c r="B19" s="1172">
        <v>1</v>
      </c>
      <c r="C19" s="960"/>
      <c r="D19" s="960"/>
      <c r="E19" s="962"/>
      <c r="F19" s="962"/>
      <c r="G19" s="962"/>
      <c r="H19" s="962"/>
      <c r="I19" s="957"/>
      <c r="J19" s="956"/>
      <c r="K19" s="959"/>
      <c r="L19" s="595" t="str">
        <f>mergeValue(A19)&amp;"."&amp;mergeValue(B19)</f>
        <v>1.1</v>
      </c>
      <c r="M19" s="548" t="s">
        <v>16</v>
      </c>
      <c r="N19" s="582"/>
      <c r="O19" s="1213"/>
      <c r="P19" s="1213"/>
      <c r="Q19" s="1213"/>
      <c r="R19" s="1213"/>
      <c r="S19" s="1213"/>
      <c r="T19" s="1213"/>
      <c r="U19" s="1213"/>
      <c r="V19" s="1213"/>
      <c r="W19" s="632" t="s">
        <v>478</v>
      </c>
    </row>
    <row r="20" spans="1:23" ht="22.5">
      <c r="A20" s="1172"/>
      <c r="B20" s="1172"/>
      <c r="C20" s="1172">
        <v>1</v>
      </c>
      <c r="D20" s="960"/>
      <c r="E20" s="962"/>
      <c r="F20" s="962"/>
      <c r="G20" s="962"/>
      <c r="H20" s="962"/>
      <c r="I20" s="964"/>
      <c r="J20" s="956"/>
      <c r="K20" s="959"/>
      <c r="L20" s="595" t="str">
        <f>mergeValue(A20)&amp;"."&amp;mergeValue(B20)&amp;"."&amp;mergeValue(C20)</f>
        <v>1.1.1</v>
      </c>
      <c r="M20" s="549" t="s">
        <v>7</v>
      </c>
      <c r="N20" s="582"/>
      <c r="O20" s="1213"/>
      <c r="P20" s="1213"/>
      <c r="Q20" s="1213"/>
      <c r="R20" s="1213"/>
      <c r="S20" s="1213"/>
      <c r="T20" s="1213"/>
      <c r="U20" s="1213"/>
      <c r="V20" s="1213"/>
      <c r="W20" s="632" t="s">
        <v>634</v>
      </c>
    </row>
    <row r="21" spans="1:23" ht="22.5">
      <c r="A21" s="1172"/>
      <c r="B21" s="1172"/>
      <c r="C21" s="1172"/>
      <c r="D21" s="1172">
        <v>1</v>
      </c>
      <c r="E21" s="962"/>
      <c r="F21" s="962"/>
      <c r="G21" s="962"/>
      <c r="H21" s="962"/>
      <c r="I21" s="964"/>
      <c r="J21" s="956"/>
      <c r="K21" s="959"/>
      <c r="L21" s="595" t="str">
        <f>mergeValue(A21)&amp;"."&amp;mergeValue(B21)&amp;"."&amp;mergeValue(C21)&amp;"."&amp;mergeValue(D21)</f>
        <v>1.1.1.1</v>
      </c>
      <c r="M21" s="550" t="s">
        <v>22</v>
      </c>
      <c r="N21" s="582"/>
      <c r="O21" s="1213"/>
      <c r="P21" s="1213"/>
      <c r="Q21" s="1213"/>
      <c r="R21" s="1213"/>
      <c r="S21" s="1213"/>
      <c r="T21" s="1213"/>
      <c r="U21" s="1213"/>
      <c r="V21" s="1213"/>
      <c r="W21" s="632" t="s">
        <v>635</v>
      </c>
    </row>
    <row r="22" spans="1:23" ht="11.25" customHeight="1" hidden="1">
      <c r="A22" s="1172"/>
      <c r="B22" s="1172"/>
      <c r="C22" s="1172"/>
      <c r="D22" s="1172"/>
      <c r="E22" s="1172">
        <v>1</v>
      </c>
      <c r="F22" s="962"/>
      <c r="G22" s="962"/>
      <c r="H22" s="960">
        <v>1</v>
      </c>
      <c r="I22" s="1172">
        <v>1</v>
      </c>
      <c r="J22" s="962"/>
      <c r="K22" s="967"/>
      <c r="L22" s="595"/>
      <c r="M22" s="556"/>
      <c r="N22" s="583"/>
      <c r="O22" s="633"/>
      <c r="P22" s="633"/>
      <c r="Q22" s="633"/>
      <c r="R22" s="633"/>
      <c r="S22" s="633"/>
      <c r="T22" s="633"/>
      <c r="U22" s="633"/>
      <c r="V22" s="510"/>
      <c r="W22" s="561"/>
    </row>
    <row r="23" spans="1:27" ht="90">
      <c r="A23" s="1172"/>
      <c r="B23" s="1172"/>
      <c r="C23" s="1172"/>
      <c r="D23" s="1172"/>
      <c r="E23" s="1172"/>
      <c r="F23" s="1172">
        <v>1</v>
      </c>
      <c r="G23" s="960"/>
      <c r="H23" s="960"/>
      <c r="I23" s="1172"/>
      <c r="J23" s="1172">
        <v>1</v>
      </c>
      <c r="K23" s="968"/>
      <c r="L23" s="595" t="str">
        <f>mergeValue(A23)&amp;"."&amp;mergeValue(B23)&amp;"."&amp;mergeValue(C23)&amp;"."&amp;mergeValue(D23)&amp;"."&amp;mergeValue(F23)</f>
        <v>1.1.1.1.1</v>
      </c>
      <c r="M23" s="557" t="s">
        <v>10</v>
      </c>
      <c r="N23" s="583"/>
      <c r="O23" s="1174"/>
      <c r="P23" s="1174"/>
      <c r="Q23" s="1174"/>
      <c r="R23" s="1174"/>
      <c r="S23" s="1174"/>
      <c r="T23" s="1174"/>
      <c r="U23" s="1174"/>
      <c r="V23" s="1174"/>
      <c r="W23" s="632" t="s">
        <v>636</v>
      </c>
      <c r="Y23" s="506" t="str">
        <f>strCheckUnique(Z23:Z26)</f>
        <v/>
      </c>
      <c r="AA23" s="506"/>
    </row>
    <row r="24" spans="1:29" ht="189" customHeight="1">
      <c r="A24" s="1172"/>
      <c r="B24" s="1172"/>
      <c r="C24" s="1172"/>
      <c r="D24" s="1172"/>
      <c r="E24" s="1172"/>
      <c r="F24" s="1172"/>
      <c r="G24" s="960">
        <v>1</v>
      </c>
      <c r="H24" s="960"/>
      <c r="I24" s="1172"/>
      <c r="J24" s="1172"/>
      <c r="K24" s="968">
        <v>1</v>
      </c>
      <c r="L24" s="595" t="str">
        <f>mergeValue(A24)&amp;"."&amp;mergeValue(B24)&amp;"."&amp;mergeValue(C24)&amp;"."&amp;mergeValue(D24)&amp;"."&amp;mergeValue(F24)&amp;"."&amp;mergeValue(G24)</f>
        <v>1.1.1.1.1.1</v>
      </c>
      <c r="M24" s="1071"/>
      <c r="N24" s="588"/>
      <c r="O24" s="564"/>
      <c r="P24" s="564"/>
      <c r="Q24" s="1096"/>
      <c r="R24" s="1214"/>
      <c r="S24" s="1179" t="s">
        <v>84</v>
      </c>
      <c r="T24" s="1214"/>
      <c r="U24" s="1179" t="s">
        <v>85</v>
      </c>
      <c r="V24" s="580"/>
      <c r="W24" s="1189" t="s">
        <v>660</v>
      </c>
      <c r="X24" s="502" t="str">
        <f>strCheckDate(O25:V25)</f>
        <v/>
      </c>
      <c r="Y24" s="506"/>
      <c r="Z24" s="506" t="str">
        <f>IF(M24="","",M24)</f>
        <v/>
      </c>
      <c r="AA24" s="506"/>
      <c r="AB24" s="506"/>
      <c r="AC24" s="506"/>
    </row>
    <row r="25" spans="1:23" ht="11.25" hidden="1">
      <c r="A25" s="1172"/>
      <c r="B25" s="1172"/>
      <c r="C25" s="1172"/>
      <c r="D25" s="1172"/>
      <c r="E25" s="1172"/>
      <c r="F25" s="1172"/>
      <c r="G25" s="960"/>
      <c r="H25" s="960"/>
      <c r="I25" s="1172"/>
      <c r="J25" s="1172"/>
      <c r="K25" s="968"/>
      <c r="L25" s="602"/>
      <c r="M25" s="648"/>
      <c r="N25" s="588"/>
      <c r="O25" s="564"/>
      <c r="P25" s="564"/>
      <c r="Q25" s="586" t="str">
        <f>R24&amp;"-"&amp;T24</f>
        <v>-</v>
      </c>
      <c r="R25" s="1178"/>
      <c r="S25" s="1179"/>
      <c r="T25" s="1178"/>
      <c r="U25" s="1179"/>
      <c r="V25" s="580"/>
      <c r="W25" s="1190"/>
    </row>
    <row r="26" spans="1:34" s="477" customFormat="1" ht="15" customHeight="1">
      <c r="A26" s="1172"/>
      <c r="B26" s="1172"/>
      <c r="C26" s="1172"/>
      <c r="D26" s="1172"/>
      <c r="E26" s="1172"/>
      <c r="F26" s="1172"/>
      <c r="G26" s="962"/>
      <c r="H26" s="960"/>
      <c r="I26" s="1172"/>
      <c r="J26" s="1172"/>
      <c r="K26" s="967"/>
      <c r="L26" s="540"/>
      <c r="M26" s="558" t="s">
        <v>25</v>
      </c>
      <c r="N26" s="553"/>
      <c r="O26" s="547"/>
      <c r="P26" s="547"/>
      <c r="Q26" s="547"/>
      <c r="R26" s="575"/>
      <c r="S26" s="566"/>
      <c r="T26" s="565"/>
      <c r="U26" s="553"/>
      <c r="V26" s="562"/>
      <c r="W26" s="1191"/>
      <c r="X26" s="503"/>
      <c r="Y26" s="503"/>
      <c r="Z26" s="503"/>
      <c r="AA26" s="503"/>
      <c r="AB26" s="503"/>
      <c r="AC26" s="503"/>
      <c r="AD26" s="503"/>
      <c r="AE26" s="503"/>
      <c r="AF26" s="503"/>
      <c r="AG26" s="503"/>
      <c r="AH26" s="503"/>
    </row>
    <row r="27" spans="1:34" s="477" customFormat="1" ht="15" customHeight="1">
      <c r="A27" s="1172"/>
      <c r="B27" s="1172"/>
      <c r="C27" s="1172"/>
      <c r="D27" s="1172"/>
      <c r="E27" s="1172"/>
      <c r="F27" s="962"/>
      <c r="G27" s="962"/>
      <c r="H27" s="960"/>
      <c r="I27" s="117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customHeight="1" hidden="1">
      <c r="A28" s="1172"/>
      <c r="B28" s="1172"/>
      <c r="C28" s="1172"/>
      <c r="D28" s="117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4" s="477" customFormat="1" ht="15" customHeight="1">
      <c r="A29" s="1172"/>
      <c r="B29" s="1172"/>
      <c r="C29" s="117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172"/>
      <c r="B30" s="117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17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1" ht="3" customHeight="1">
      <c r="L33" s="487"/>
      <c r="M33" s="487"/>
      <c r="N33" s="487"/>
      <c r="O33" s="487"/>
      <c r="P33" s="487"/>
      <c r="Q33" s="487"/>
      <c r="R33" s="487"/>
      <c r="S33" s="487"/>
      <c r="T33" s="487"/>
      <c r="U33" s="487"/>
    </row>
    <row r="34" spans="12:23" ht="141.75" customHeight="1">
      <c r="L34" s="1">
        <v>1</v>
      </c>
      <c r="M34" s="1165" t="s">
        <v>661</v>
      </c>
      <c r="N34" s="1165"/>
      <c r="O34" s="1165"/>
      <c r="P34" s="1165"/>
      <c r="Q34" s="1165"/>
      <c r="R34" s="1165"/>
      <c r="S34" s="1165"/>
      <c r="T34" s="1165"/>
      <c r="U34" s="1165"/>
      <c r="V34" s="1165"/>
      <c r="W34" s="1165"/>
    </row>
  </sheetData>
  <sheetProtection password="FA9C" sheet="1" objects="1" scenarios="1" formatColumns="0" formatRows="0"/>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13">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27:W32"/>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dataValidation allowBlank="1" showInputMessage="1" showErrorMessage="1" prompt="Для выбора выполните двойной щелчок левой клавиши мыши по соответствующей ячейке." sqref="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ea68bce-902e-4fa9-8715-a21c2038cf7f}">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68</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c r="I8" s="196" t="s">
        <v>591</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c r="I9" s="196" t="s">
        <v>589</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344"/>
      <c r="D11" s="344"/>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70"/>
      <c r="B13" s="1170"/>
      <c r="C13" s="1170"/>
      <c r="D13" s="344">
        <v>1</v>
      </c>
      <c r="F13" s="335" t="str">
        <f>"4."&amp;mergeValue(A13)&amp;"."&amp;mergeValue(B13)&amp;"."&amp;mergeValue(C13)&amp;"."&amp;mergeValue(D13)</f>
        <v>4.1.1.1.1</v>
      </c>
      <c r="G13" s="420" t="s">
        <v>499</v>
      </c>
      <c r="H13" s="317"/>
      <c r="I13" s="1171" t="s">
        <v>592</v>
      </c>
      <c r="J13" s="334"/>
      <c r="K13" s="214"/>
      <c r="L13" s="214"/>
      <c r="M13" s="214"/>
      <c r="N13" s="214"/>
      <c r="O13" s="214"/>
      <c r="P13" s="214"/>
      <c r="Q13" s="214"/>
      <c r="R13" s="214"/>
      <c r="S13" s="214"/>
      <c r="T13" s="214"/>
    </row>
    <row r="14" spans="1:20" s="190" customFormat="1" ht="18.75">
      <c r="A14" s="1170"/>
      <c r="B14" s="1170"/>
      <c r="C14" s="1170"/>
      <c r="D14" s="344"/>
      <c r="F14" s="338"/>
      <c r="G14" s="150" t="s">
        <v>4</v>
      </c>
      <c r="H14" s="343"/>
      <c r="I14" s="1171"/>
      <c r="J14" s="334"/>
      <c r="K14" s="214"/>
      <c r="L14" s="214"/>
      <c r="M14" s="214"/>
      <c r="N14" s="214"/>
      <c r="O14" s="214"/>
      <c r="P14" s="214"/>
      <c r="Q14" s="214"/>
      <c r="R14" s="214"/>
      <c r="S14" s="214"/>
      <c r="T14" s="214"/>
    </row>
    <row r="15" spans="1:20" s="190" customFormat="1" ht="18.75">
      <c r="A15" s="1170"/>
      <c r="B15" s="1170"/>
      <c r="C15" s="344"/>
      <c r="D15" s="344"/>
      <c r="F15" s="421"/>
      <c r="G15" s="195" t="s">
        <v>403</v>
      </c>
      <c r="H15" s="422"/>
      <c r="I15" s="423"/>
      <c r="J15" s="334"/>
      <c r="K15" s="214"/>
      <c r="L15" s="214"/>
      <c r="M15" s="214"/>
      <c r="N15" s="214"/>
      <c r="O15" s="214"/>
      <c r="P15" s="214"/>
      <c r="Q15" s="214"/>
      <c r="R15" s="214"/>
      <c r="S15" s="214"/>
      <c r="T15" s="214"/>
    </row>
    <row r="16" spans="1:20" s="190" customFormat="1" ht="18.75">
      <c r="A16" s="117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65" t="s">
        <v>594</v>
      </c>
      <c r="H19" s="116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8fc4eb6-71fd-445e-bb36-8bcc29bcc786}">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11.1428571428571" style="508" hidden="1" customWidth="1"/>
    <col min="9" max="9" width="3.71428571428571" style="485" customWidth="1"/>
    <col min="10" max="11" width="3.71428571428571" style="484" customWidth="1"/>
    <col min="12" max="12" width="12.7142857142857" style="478" customWidth="1"/>
    <col min="13" max="13" width="44.7142857142857" style="478" customWidth="1"/>
    <col min="14" max="14" width="1.71428571428571" style="478" hidden="1" customWidth="1"/>
    <col min="15" max="21" width="23.7142857142857" style="478" hidden="1" customWidth="1"/>
    <col min="22" max="22" width="1.71428571428571" style="478" hidden="1" customWidth="1"/>
    <col min="23" max="23" width="11.7142857142857" style="478" customWidth="1"/>
    <col min="24" max="24" width="3.71428571428571" style="478" customWidth="1"/>
    <col min="25" max="25" width="11.7142857142857" style="478" customWidth="1"/>
    <col min="26" max="26" width="8.57142857142857" style="478" hidden="1" customWidth="1"/>
    <col min="27" max="27" width="4.71428571428571" style="478" customWidth="1"/>
    <col min="28" max="28" width="115.714285714286" style="478" customWidth="1"/>
    <col min="29" max="33" width="10.5714285714286" style="502"/>
    <col min="34" max="249" width="10.5714285714286" style="478"/>
    <col min="250" max="257" width="0" style="478" hidden="1" customWidth="1"/>
    <col min="258" max="260" width="3.71428571428571" style="478" customWidth="1"/>
    <col min="261" max="261" width="12.7142857142857" style="478" customWidth="1"/>
    <col min="262" max="262" width="47.4285714285714" style="478" customWidth="1"/>
    <col min="263" max="271" width="0" style="478" hidden="1" customWidth="1"/>
    <col min="272" max="272" width="11.7142857142857" style="478" customWidth="1"/>
    <col min="273" max="273" width="6.42857142857143" style="478" customWidth="1"/>
    <col min="274" max="274" width="11.7142857142857" style="478" customWidth="1"/>
    <col min="275" max="275" width="0" style="478" hidden="1" customWidth="1"/>
    <col min="276" max="276" width="3.71428571428571" style="478" customWidth="1"/>
    <col min="277" max="277" width="11.1428571428571" style="478" customWidth="1"/>
    <col min="278" max="505" width="10.5714285714286" style="478"/>
    <col min="506" max="513" width="0" style="478" hidden="1" customWidth="1"/>
    <col min="514" max="516" width="3.71428571428571" style="478" customWidth="1"/>
    <col min="517" max="517" width="12.7142857142857" style="478" customWidth="1"/>
    <col min="518" max="518" width="47.4285714285714" style="478" customWidth="1"/>
    <col min="519" max="527" width="0" style="478" hidden="1" customWidth="1"/>
    <col min="528" max="528" width="11.7142857142857" style="478" customWidth="1"/>
    <col min="529" max="529" width="6.42857142857143" style="478" customWidth="1"/>
    <col min="530" max="530" width="11.7142857142857" style="478" customWidth="1"/>
    <col min="531" max="531" width="0" style="478" hidden="1" customWidth="1"/>
    <col min="532" max="532" width="3.71428571428571" style="478" customWidth="1"/>
    <col min="533" max="533" width="11.1428571428571" style="478" customWidth="1"/>
    <col min="534" max="761" width="10.5714285714286" style="478"/>
    <col min="762" max="769" width="0" style="478" hidden="1" customWidth="1"/>
    <col min="770" max="772" width="3.71428571428571" style="478" customWidth="1"/>
    <col min="773" max="773" width="12.7142857142857" style="478" customWidth="1"/>
    <col min="774" max="774" width="47.4285714285714" style="478" customWidth="1"/>
    <col min="775" max="783" width="0" style="478" hidden="1" customWidth="1"/>
    <col min="784" max="784" width="11.7142857142857" style="478" customWidth="1"/>
    <col min="785" max="785" width="6.42857142857143" style="478" customWidth="1"/>
    <col min="786" max="786" width="11.7142857142857" style="478" customWidth="1"/>
    <col min="787" max="787" width="0" style="478" hidden="1" customWidth="1"/>
    <col min="788" max="788" width="3.71428571428571" style="478" customWidth="1"/>
    <col min="789" max="789" width="11.1428571428571" style="478" customWidth="1"/>
    <col min="790" max="1017" width="10.5714285714286" style="478"/>
    <col min="1018" max="1025" width="0" style="478" hidden="1" customWidth="1"/>
    <col min="1026" max="1028" width="3.71428571428571" style="478" customWidth="1"/>
    <col min="1029" max="1029" width="12.7142857142857" style="478" customWidth="1"/>
    <col min="1030" max="1030" width="47.4285714285714" style="478" customWidth="1"/>
    <col min="1031" max="1039" width="0" style="478" hidden="1" customWidth="1"/>
    <col min="1040" max="1040" width="11.7142857142857" style="478" customWidth="1"/>
    <col min="1041" max="1041" width="6.42857142857143" style="478" customWidth="1"/>
    <col min="1042" max="1042" width="11.7142857142857" style="478" customWidth="1"/>
    <col min="1043" max="1043" width="0" style="478" hidden="1" customWidth="1"/>
    <col min="1044" max="1044" width="3.71428571428571" style="478" customWidth="1"/>
    <col min="1045" max="1045" width="11.1428571428571" style="478" customWidth="1"/>
    <col min="1046" max="1273" width="10.5714285714286" style="478"/>
    <col min="1274" max="1281" width="0" style="478" hidden="1" customWidth="1"/>
    <col min="1282" max="1284" width="3.71428571428571" style="478" customWidth="1"/>
    <col min="1285" max="1285" width="12.7142857142857" style="478" customWidth="1"/>
    <col min="1286" max="1286" width="47.4285714285714" style="478" customWidth="1"/>
    <col min="1287" max="1295" width="0" style="478" hidden="1" customWidth="1"/>
    <col min="1296" max="1296" width="11.7142857142857" style="478" customWidth="1"/>
    <col min="1297" max="1297" width="6.42857142857143" style="478" customWidth="1"/>
    <col min="1298" max="1298" width="11.7142857142857" style="478" customWidth="1"/>
    <col min="1299" max="1299" width="0" style="478" hidden="1" customWidth="1"/>
    <col min="1300" max="1300" width="3.71428571428571" style="478" customWidth="1"/>
    <col min="1301" max="1301" width="11.1428571428571" style="478" customWidth="1"/>
    <col min="1302" max="1529" width="10.5714285714286" style="478"/>
    <col min="1530" max="1537" width="0" style="478" hidden="1" customWidth="1"/>
    <col min="1538" max="1540" width="3.71428571428571" style="478" customWidth="1"/>
    <col min="1541" max="1541" width="12.7142857142857" style="478" customWidth="1"/>
    <col min="1542" max="1542" width="47.4285714285714" style="478" customWidth="1"/>
    <col min="1543" max="1551" width="0" style="478" hidden="1" customWidth="1"/>
    <col min="1552" max="1552" width="11.7142857142857" style="478" customWidth="1"/>
    <col min="1553" max="1553" width="6.42857142857143" style="478" customWidth="1"/>
    <col min="1554" max="1554" width="11.7142857142857" style="478" customWidth="1"/>
    <col min="1555" max="1555" width="0" style="478" hidden="1" customWidth="1"/>
    <col min="1556" max="1556" width="3.71428571428571" style="478" customWidth="1"/>
    <col min="1557" max="1557" width="11.1428571428571" style="478" customWidth="1"/>
    <col min="1558" max="1785" width="10.5714285714286" style="478"/>
    <col min="1786" max="1793" width="0" style="478" hidden="1" customWidth="1"/>
    <col min="1794" max="1796" width="3.71428571428571" style="478" customWidth="1"/>
    <col min="1797" max="1797" width="12.7142857142857" style="478" customWidth="1"/>
    <col min="1798" max="1798" width="47.4285714285714" style="478" customWidth="1"/>
    <col min="1799" max="1807" width="0" style="478" hidden="1" customWidth="1"/>
    <col min="1808" max="1808" width="11.7142857142857" style="478" customWidth="1"/>
    <col min="1809" max="1809" width="6.42857142857143" style="478" customWidth="1"/>
    <col min="1810" max="1810" width="11.7142857142857" style="478" customWidth="1"/>
    <col min="1811" max="1811" width="0" style="478" hidden="1" customWidth="1"/>
    <col min="1812" max="1812" width="3.71428571428571" style="478" customWidth="1"/>
    <col min="1813" max="1813" width="11.1428571428571" style="478" customWidth="1"/>
    <col min="1814" max="2041" width="10.5714285714286" style="478"/>
    <col min="2042" max="2049" width="0" style="478" hidden="1" customWidth="1"/>
    <col min="2050" max="2052" width="3.71428571428571" style="478" customWidth="1"/>
    <col min="2053" max="2053" width="12.7142857142857" style="478" customWidth="1"/>
    <col min="2054" max="2054" width="47.4285714285714" style="478" customWidth="1"/>
    <col min="2055" max="2063" width="0" style="478" hidden="1" customWidth="1"/>
    <col min="2064" max="2064" width="11.7142857142857" style="478" customWidth="1"/>
    <col min="2065" max="2065" width="6.42857142857143" style="478" customWidth="1"/>
    <col min="2066" max="2066" width="11.7142857142857" style="478" customWidth="1"/>
    <col min="2067" max="2067" width="0" style="478" hidden="1" customWidth="1"/>
    <col min="2068" max="2068" width="3.71428571428571" style="478" customWidth="1"/>
    <col min="2069" max="2069" width="11.1428571428571" style="478" customWidth="1"/>
    <col min="2070" max="2297" width="10.5714285714286" style="478"/>
    <col min="2298" max="2305" width="0" style="478" hidden="1" customWidth="1"/>
    <col min="2306" max="2308" width="3.71428571428571" style="478" customWidth="1"/>
    <col min="2309" max="2309" width="12.7142857142857" style="478" customWidth="1"/>
    <col min="2310" max="2310" width="47.4285714285714" style="478" customWidth="1"/>
    <col min="2311" max="2319" width="0" style="478" hidden="1" customWidth="1"/>
    <col min="2320" max="2320" width="11.7142857142857" style="478" customWidth="1"/>
    <col min="2321" max="2321" width="6.42857142857143" style="478" customWidth="1"/>
    <col min="2322" max="2322" width="11.7142857142857" style="478" customWidth="1"/>
    <col min="2323" max="2323" width="0" style="478" hidden="1" customWidth="1"/>
    <col min="2324" max="2324" width="3.71428571428571" style="478" customWidth="1"/>
    <col min="2325" max="2325" width="11.1428571428571" style="478" customWidth="1"/>
    <col min="2326" max="2553" width="10.5714285714286" style="478"/>
    <col min="2554" max="2561" width="0" style="478" hidden="1" customWidth="1"/>
    <col min="2562" max="2564" width="3.71428571428571" style="478" customWidth="1"/>
    <col min="2565" max="2565" width="12.7142857142857" style="478" customWidth="1"/>
    <col min="2566" max="2566" width="47.4285714285714" style="478" customWidth="1"/>
    <col min="2567" max="2575" width="0" style="478" hidden="1" customWidth="1"/>
    <col min="2576" max="2576" width="11.7142857142857" style="478" customWidth="1"/>
    <col min="2577" max="2577" width="6.42857142857143" style="478" customWidth="1"/>
    <col min="2578" max="2578" width="11.7142857142857" style="478" customWidth="1"/>
    <col min="2579" max="2579" width="0" style="478" hidden="1" customWidth="1"/>
    <col min="2580" max="2580" width="3.71428571428571" style="478" customWidth="1"/>
    <col min="2581" max="2581" width="11.1428571428571" style="478" customWidth="1"/>
    <col min="2582" max="2809" width="10.5714285714286" style="478"/>
    <col min="2810" max="2817" width="0" style="478" hidden="1" customWidth="1"/>
    <col min="2818" max="2820" width="3.71428571428571" style="478" customWidth="1"/>
    <col min="2821" max="2821" width="12.7142857142857" style="478" customWidth="1"/>
    <col min="2822" max="2822" width="47.4285714285714" style="478" customWidth="1"/>
    <col min="2823" max="2831" width="0" style="478" hidden="1" customWidth="1"/>
    <col min="2832" max="2832" width="11.7142857142857" style="478" customWidth="1"/>
    <col min="2833" max="2833" width="6.42857142857143" style="478" customWidth="1"/>
    <col min="2834" max="2834" width="11.7142857142857" style="478" customWidth="1"/>
    <col min="2835" max="2835" width="0" style="478" hidden="1" customWidth="1"/>
    <col min="2836" max="2836" width="3.71428571428571" style="478" customWidth="1"/>
    <col min="2837" max="2837" width="11.1428571428571" style="478" customWidth="1"/>
    <col min="2838" max="3065" width="10.5714285714286" style="478"/>
    <col min="3066" max="3073" width="0" style="478" hidden="1" customWidth="1"/>
    <col min="3074" max="3076" width="3.71428571428571" style="478" customWidth="1"/>
    <col min="3077" max="3077" width="12.7142857142857" style="478" customWidth="1"/>
    <col min="3078" max="3078" width="47.4285714285714" style="478" customWidth="1"/>
    <col min="3079" max="3087" width="0" style="478" hidden="1" customWidth="1"/>
    <col min="3088" max="3088" width="11.7142857142857" style="478" customWidth="1"/>
    <col min="3089" max="3089" width="6.42857142857143" style="478" customWidth="1"/>
    <col min="3090" max="3090" width="11.7142857142857" style="478" customWidth="1"/>
    <col min="3091" max="3091" width="0" style="478" hidden="1" customWidth="1"/>
    <col min="3092" max="3092" width="3.71428571428571" style="478" customWidth="1"/>
    <col min="3093" max="3093" width="11.1428571428571" style="478" customWidth="1"/>
    <col min="3094" max="3321" width="10.5714285714286" style="478"/>
    <col min="3322" max="3329" width="0" style="478" hidden="1" customWidth="1"/>
    <col min="3330" max="3332" width="3.71428571428571" style="478" customWidth="1"/>
    <col min="3333" max="3333" width="12.7142857142857" style="478" customWidth="1"/>
    <col min="3334" max="3334" width="47.4285714285714" style="478" customWidth="1"/>
    <col min="3335" max="3343" width="0" style="478" hidden="1" customWidth="1"/>
    <col min="3344" max="3344" width="11.7142857142857" style="478" customWidth="1"/>
    <col min="3345" max="3345" width="6.42857142857143" style="478" customWidth="1"/>
    <col min="3346" max="3346" width="11.7142857142857" style="478" customWidth="1"/>
    <col min="3347" max="3347" width="0" style="478" hidden="1" customWidth="1"/>
    <col min="3348" max="3348" width="3.71428571428571" style="478" customWidth="1"/>
    <col min="3349" max="3349" width="11.1428571428571" style="478" customWidth="1"/>
    <col min="3350" max="3577" width="10.5714285714286" style="478"/>
    <col min="3578" max="3585" width="0" style="478" hidden="1" customWidth="1"/>
    <col min="3586" max="3588" width="3.71428571428571" style="478" customWidth="1"/>
    <col min="3589" max="3589" width="12.7142857142857" style="478" customWidth="1"/>
    <col min="3590" max="3590" width="47.4285714285714" style="478" customWidth="1"/>
    <col min="3591" max="3599" width="0" style="478" hidden="1" customWidth="1"/>
    <col min="3600" max="3600" width="11.7142857142857" style="478" customWidth="1"/>
    <col min="3601" max="3601" width="6.42857142857143" style="478" customWidth="1"/>
    <col min="3602" max="3602" width="11.7142857142857" style="478" customWidth="1"/>
    <col min="3603" max="3603" width="0" style="478" hidden="1" customWidth="1"/>
    <col min="3604" max="3604" width="3.71428571428571" style="478" customWidth="1"/>
    <col min="3605" max="3605" width="11.1428571428571" style="478" customWidth="1"/>
    <col min="3606" max="3833" width="10.5714285714286" style="478"/>
    <col min="3834" max="3841" width="0" style="478" hidden="1" customWidth="1"/>
    <col min="3842" max="3844" width="3.71428571428571" style="478" customWidth="1"/>
    <col min="3845" max="3845" width="12.7142857142857" style="478" customWidth="1"/>
    <col min="3846" max="3846" width="47.4285714285714" style="478" customWidth="1"/>
    <col min="3847" max="3855" width="0" style="478" hidden="1" customWidth="1"/>
    <col min="3856" max="3856" width="11.7142857142857" style="478" customWidth="1"/>
    <col min="3857" max="3857" width="6.42857142857143" style="478" customWidth="1"/>
    <col min="3858" max="3858" width="11.7142857142857" style="478" customWidth="1"/>
    <col min="3859" max="3859" width="0" style="478" hidden="1" customWidth="1"/>
    <col min="3860" max="3860" width="3.71428571428571" style="478" customWidth="1"/>
    <col min="3861" max="3861" width="11.1428571428571" style="478" customWidth="1"/>
    <col min="3862" max="4089" width="10.5714285714286" style="478"/>
    <col min="4090" max="4097" width="0" style="478" hidden="1" customWidth="1"/>
    <col min="4098" max="4100" width="3.71428571428571" style="478" customWidth="1"/>
    <col min="4101" max="4101" width="12.7142857142857" style="478" customWidth="1"/>
    <col min="4102" max="4102" width="47.4285714285714" style="478" customWidth="1"/>
    <col min="4103" max="4111" width="0" style="478" hidden="1" customWidth="1"/>
    <col min="4112" max="4112" width="11.7142857142857" style="478" customWidth="1"/>
    <col min="4113" max="4113" width="6.42857142857143" style="478" customWidth="1"/>
    <col min="4114" max="4114" width="11.7142857142857" style="478" customWidth="1"/>
    <col min="4115" max="4115" width="0" style="478" hidden="1" customWidth="1"/>
    <col min="4116" max="4116" width="3.71428571428571" style="478" customWidth="1"/>
    <col min="4117" max="4117" width="11.1428571428571" style="478" customWidth="1"/>
    <col min="4118" max="4345" width="10.5714285714286" style="478"/>
    <col min="4346" max="4353" width="0" style="478" hidden="1" customWidth="1"/>
    <col min="4354" max="4356" width="3.71428571428571" style="478" customWidth="1"/>
    <col min="4357" max="4357" width="12.7142857142857" style="478" customWidth="1"/>
    <col min="4358" max="4358" width="47.4285714285714" style="478" customWidth="1"/>
    <col min="4359" max="4367" width="0" style="478" hidden="1" customWidth="1"/>
    <col min="4368" max="4368" width="11.7142857142857" style="478" customWidth="1"/>
    <col min="4369" max="4369" width="6.42857142857143" style="478" customWidth="1"/>
    <col min="4370" max="4370" width="11.7142857142857" style="478" customWidth="1"/>
    <col min="4371" max="4371" width="0" style="478" hidden="1" customWidth="1"/>
    <col min="4372" max="4372" width="3.71428571428571" style="478" customWidth="1"/>
    <col min="4373" max="4373" width="11.1428571428571" style="478" customWidth="1"/>
    <col min="4374" max="4601" width="10.5714285714286" style="478"/>
    <col min="4602" max="4609" width="0" style="478" hidden="1" customWidth="1"/>
    <col min="4610" max="4612" width="3.71428571428571" style="478" customWidth="1"/>
    <col min="4613" max="4613" width="12.7142857142857" style="478" customWidth="1"/>
    <col min="4614" max="4614" width="47.4285714285714" style="478" customWidth="1"/>
    <col min="4615" max="4623" width="0" style="478" hidden="1" customWidth="1"/>
    <col min="4624" max="4624" width="11.7142857142857" style="478" customWidth="1"/>
    <col min="4625" max="4625" width="6.42857142857143" style="478" customWidth="1"/>
    <col min="4626" max="4626" width="11.7142857142857" style="478" customWidth="1"/>
    <col min="4627" max="4627" width="0" style="478" hidden="1" customWidth="1"/>
    <col min="4628" max="4628" width="3.71428571428571" style="478" customWidth="1"/>
    <col min="4629" max="4629" width="11.1428571428571" style="478" customWidth="1"/>
    <col min="4630" max="4857" width="10.5714285714286" style="478"/>
    <col min="4858" max="4865" width="0" style="478" hidden="1" customWidth="1"/>
    <col min="4866" max="4868" width="3.71428571428571" style="478" customWidth="1"/>
    <col min="4869" max="4869" width="12.7142857142857" style="478" customWidth="1"/>
    <col min="4870" max="4870" width="47.4285714285714" style="478" customWidth="1"/>
    <col min="4871" max="4879" width="0" style="478" hidden="1" customWidth="1"/>
    <col min="4880" max="4880" width="11.7142857142857" style="478" customWidth="1"/>
    <col min="4881" max="4881" width="6.42857142857143" style="478" customWidth="1"/>
    <col min="4882" max="4882" width="11.7142857142857" style="478" customWidth="1"/>
    <col min="4883" max="4883" width="0" style="478" hidden="1" customWidth="1"/>
    <col min="4884" max="4884" width="3.71428571428571" style="478" customWidth="1"/>
    <col min="4885" max="4885" width="11.1428571428571" style="478" customWidth="1"/>
    <col min="4886" max="5113" width="10.5714285714286" style="478"/>
    <col min="5114" max="5121" width="0" style="478" hidden="1" customWidth="1"/>
    <col min="5122" max="5124" width="3.71428571428571" style="478" customWidth="1"/>
    <col min="5125" max="5125" width="12.7142857142857" style="478" customWidth="1"/>
    <col min="5126" max="5126" width="47.4285714285714" style="478" customWidth="1"/>
    <col min="5127" max="5135" width="0" style="478" hidden="1" customWidth="1"/>
    <col min="5136" max="5136" width="11.7142857142857" style="478" customWidth="1"/>
    <col min="5137" max="5137" width="6.42857142857143" style="478" customWidth="1"/>
    <col min="5138" max="5138" width="11.7142857142857" style="478" customWidth="1"/>
    <col min="5139" max="5139" width="0" style="478" hidden="1" customWidth="1"/>
    <col min="5140" max="5140" width="3.71428571428571" style="478" customWidth="1"/>
    <col min="5141" max="5141" width="11.1428571428571" style="478" customWidth="1"/>
    <col min="5142" max="5369" width="10.5714285714286" style="478"/>
    <col min="5370" max="5377" width="0" style="478" hidden="1" customWidth="1"/>
    <col min="5378" max="5380" width="3.71428571428571" style="478" customWidth="1"/>
    <col min="5381" max="5381" width="12.7142857142857" style="478" customWidth="1"/>
    <col min="5382" max="5382" width="47.4285714285714" style="478" customWidth="1"/>
    <col min="5383" max="5391" width="0" style="478" hidden="1" customWidth="1"/>
    <col min="5392" max="5392" width="11.7142857142857" style="478" customWidth="1"/>
    <col min="5393" max="5393" width="6.42857142857143" style="478" customWidth="1"/>
    <col min="5394" max="5394" width="11.7142857142857" style="478" customWidth="1"/>
    <col min="5395" max="5395" width="0" style="478" hidden="1" customWidth="1"/>
    <col min="5396" max="5396" width="3.71428571428571" style="478" customWidth="1"/>
    <col min="5397" max="5397" width="11.1428571428571" style="478" customWidth="1"/>
    <col min="5398" max="5625" width="10.5714285714286" style="478"/>
    <col min="5626" max="5633" width="0" style="478" hidden="1" customWidth="1"/>
    <col min="5634" max="5636" width="3.71428571428571" style="478" customWidth="1"/>
    <col min="5637" max="5637" width="12.7142857142857" style="478" customWidth="1"/>
    <col min="5638" max="5638" width="47.4285714285714" style="478" customWidth="1"/>
    <col min="5639" max="5647" width="0" style="478" hidden="1" customWidth="1"/>
    <col min="5648" max="5648" width="11.7142857142857" style="478" customWidth="1"/>
    <col min="5649" max="5649" width="6.42857142857143" style="478" customWidth="1"/>
    <col min="5650" max="5650" width="11.7142857142857" style="478" customWidth="1"/>
    <col min="5651" max="5651" width="0" style="478" hidden="1" customWidth="1"/>
    <col min="5652" max="5652" width="3.71428571428571" style="478" customWidth="1"/>
    <col min="5653" max="5653" width="11.1428571428571" style="478" customWidth="1"/>
    <col min="5654" max="5881" width="10.5714285714286" style="478"/>
    <col min="5882" max="5889" width="0" style="478" hidden="1" customWidth="1"/>
    <col min="5890" max="5892" width="3.71428571428571" style="478" customWidth="1"/>
    <col min="5893" max="5893" width="12.7142857142857" style="478" customWidth="1"/>
    <col min="5894" max="5894" width="47.4285714285714" style="478" customWidth="1"/>
    <col min="5895" max="5903" width="0" style="478" hidden="1" customWidth="1"/>
    <col min="5904" max="5904" width="11.7142857142857" style="478" customWidth="1"/>
    <col min="5905" max="5905" width="6.42857142857143" style="478" customWidth="1"/>
    <col min="5906" max="5906" width="11.7142857142857" style="478" customWidth="1"/>
    <col min="5907" max="5907" width="0" style="478" hidden="1" customWidth="1"/>
    <col min="5908" max="5908" width="3.71428571428571" style="478" customWidth="1"/>
    <col min="5909" max="5909" width="11.1428571428571" style="478" customWidth="1"/>
    <col min="5910" max="6137" width="10.5714285714286" style="478"/>
    <col min="6138" max="6145" width="0" style="478" hidden="1" customWidth="1"/>
    <col min="6146" max="6148" width="3.71428571428571" style="478" customWidth="1"/>
    <col min="6149" max="6149" width="12.7142857142857" style="478" customWidth="1"/>
    <col min="6150" max="6150" width="47.4285714285714" style="478" customWidth="1"/>
    <col min="6151" max="6159" width="0" style="478" hidden="1" customWidth="1"/>
    <col min="6160" max="6160" width="11.7142857142857" style="478" customWidth="1"/>
    <col min="6161" max="6161" width="6.42857142857143" style="478" customWidth="1"/>
    <col min="6162" max="6162" width="11.7142857142857" style="478" customWidth="1"/>
    <col min="6163" max="6163" width="0" style="478" hidden="1" customWidth="1"/>
    <col min="6164" max="6164" width="3.71428571428571" style="478" customWidth="1"/>
    <col min="6165" max="6165" width="11.1428571428571" style="478" customWidth="1"/>
    <col min="6166" max="6393" width="10.5714285714286" style="478"/>
    <col min="6394" max="6401" width="0" style="478" hidden="1" customWidth="1"/>
    <col min="6402" max="6404" width="3.71428571428571" style="478" customWidth="1"/>
    <col min="6405" max="6405" width="12.7142857142857" style="478" customWidth="1"/>
    <col min="6406" max="6406" width="47.4285714285714" style="478" customWidth="1"/>
    <col min="6407" max="6415" width="0" style="478" hidden="1" customWidth="1"/>
    <col min="6416" max="6416" width="11.7142857142857" style="478" customWidth="1"/>
    <col min="6417" max="6417" width="6.42857142857143" style="478" customWidth="1"/>
    <col min="6418" max="6418" width="11.7142857142857" style="478" customWidth="1"/>
    <col min="6419" max="6419" width="0" style="478" hidden="1" customWidth="1"/>
    <col min="6420" max="6420" width="3.71428571428571" style="478" customWidth="1"/>
    <col min="6421" max="6421" width="11.1428571428571" style="478" customWidth="1"/>
    <col min="6422" max="6649" width="10.5714285714286" style="478"/>
    <col min="6650" max="6657" width="0" style="478" hidden="1" customWidth="1"/>
    <col min="6658" max="6660" width="3.71428571428571" style="478" customWidth="1"/>
    <col min="6661" max="6661" width="12.7142857142857" style="478" customWidth="1"/>
    <col min="6662" max="6662" width="47.4285714285714" style="478" customWidth="1"/>
    <col min="6663" max="6671" width="0" style="478" hidden="1" customWidth="1"/>
    <col min="6672" max="6672" width="11.7142857142857" style="478" customWidth="1"/>
    <col min="6673" max="6673" width="6.42857142857143" style="478" customWidth="1"/>
    <col min="6674" max="6674" width="11.7142857142857" style="478" customWidth="1"/>
    <col min="6675" max="6675" width="0" style="478" hidden="1" customWidth="1"/>
    <col min="6676" max="6676" width="3.71428571428571" style="478" customWidth="1"/>
    <col min="6677" max="6677" width="11.1428571428571" style="478" customWidth="1"/>
    <col min="6678" max="6905" width="10.5714285714286" style="478"/>
    <col min="6906" max="6913" width="0" style="478" hidden="1" customWidth="1"/>
    <col min="6914" max="6916" width="3.71428571428571" style="478" customWidth="1"/>
    <col min="6917" max="6917" width="12.7142857142857" style="478" customWidth="1"/>
    <col min="6918" max="6918" width="47.4285714285714" style="478" customWidth="1"/>
    <col min="6919" max="6927" width="0" style="478" hidden="1" customWidth="1"/>
    <col min="6928" max="6928" width="11.7142857142857" style="478" customWidth="1"/>
    <col min="6929" max="6929" width="6.42857142857143" style="478" customWidth="1"/>
    <col min="6930" max="6930" width="11.7142857142857" style="478" customWidth="1"/>
    <col min="6931" max="6931" width="0" style="478" hidden="1" customWidth="1"/>
    <col min="6932" max="6932" width="3.71428571428571" style="478" customWidth="1"/>
    <col min="6933" max="6933" width="11.1428571428571" style="478" customWidth="1"/>
    <col min="6934" max="7161" width="10.5714285714286" style="478"/>
    <col min="7162" max="7169" width="0" style="478" hidden="1" customWidth="1"/>
    <col min="7170" max="7172" width="3.71428571428571" style="478" customWidth="1"/>
    <col min="7173" max="7173" width="12.7142857142857" style="478" customWidth="1"/>
    <col min="7174" max="7174" width="47.4285714285714" style="478" customWidth="1"/>
    <col min="7175" max="7183" width="0" style="478" hidden="1" customWidth="1"/>
    <col min="7184" max="7184" width="11.7142857142857" style="478" customWidth="1"/>
    <col min="7185" max="7185" width="6.42857142857143" style="478" customWidth="1"/>
    <col min="7186" max="7186" width="11.7142857142857" style="478" customWidth="1"/>
    <col min="7187" max="7187" width="0" style="478" hidden="1" customWidth="1"/>
    <col min="7188" max="7188" width="3.71428571428571" style="478" customWidth="1"/>
    <col min="7189" max="7189" width="11.1428571428571" style="478" customWidth="1"/>
    <col min="7190" max="7417" width="10.5714285714286" style="478"/>
    <col min="7418" max="7425" width="0" style="478" hidden="1" customWidth="1"/>
    <col min="7426" max="7428" width="3.71428571428571" style="478" customWidth="1"/>
    <col min="7429" max="7429" width="12.7142857142857" style="478" customWidth="1"/>
    <col min="7430" max="7430" width="47.4285714285714" style="478" customWidth="1"/>
    <col min="7431" max="7439" width="0" style="478" hidden="1" customWidth="1"/>
    <col min="7440" max="7440" width="11.7142857142857" style="478" customWidth="1"/>
    <col min="7441" max="7441" width="6.42857142857143" style="478" customWidth="1"/>
    <col min="7442" max="7442" width="11.7142857142857" style="478" customWidth="1"/>
    <col min="7443" max="7443" width="0" style="478" hidden="1" customWidth="1"/>
    <col min="7444" max="7444" width="3.71428571428571" style="478" customWidth="1"/>
    <col min="7445" max="7445" width="11.1428571428571" style="478" customWidth="1"/>
    <col min="7446" max="7673" width="10.5714285714286" style="478"/>
    <col min="7674" max="7681" width="0" style="478" hidden="1" customWidth="1"/>
    <col min="7682" max="7684" width="3.71428571428571" style="478" customWidth="1"/>
    <col min="7685" max="7685" width="12.7142857142857" style="478" customWidth="1"/>
    <col min="7686" max="7686" width="47.4285714285714" style="478" customWidth="1"/>
    <col min="7687" max="7695" width="0" style="478" hidden="1" customWidth="1"/>
    <col min="7696" max="7696" width="11.7142857142857" style="478" customWidth="1"/>
    <col min="7697" max="7697" width="6.42857142857143" style="478" customWidth="1"/>
    <col min="7698" max="7698" width="11.7142857142857" style="478" customWidth="1"/>
    <col min="7699" max="7699" width="0" style="478" hidden="1" customWidth="1"/>
    <col min="7700" max="7700" width="3.71428571428571" style="478" customWidth="1"/>
    <col min="7701" max="7701" width="11.1428571428571" style="478" customWidth="1"/>
    <col min="7702" max="7929" width="10.5714285714286" style="478"/>
    <col min="7930" max="7937" width="0" style="478" hidden="1" customWidth="1"/>
    <col min="7938" max="7940" width="3.71428571428571" style="478" customWidth="1"/>
    <col min="7941" max="7941" width="12.7142857142857" style="478" customWidth="1"/>
    <col min="7942" max="7942" width="47.4285714285714" style="478" customWidth="1"/>
    <col min="7943" max="7951" width="0" style="478" hidden="1" customWidth="1"/>
    <col min="7952" max="7952" width="11.7142857142857" style="478" customWidth="1"/>
    <col min="7953" max="7953" width="6.42857142857143" style="478" customWidth="1"/>
    <col min="7954" max="7954" width="11.7142857142857" style="478" customWidth="1"/>
    <col min="7955" max="7955" width="0" style="478" hidden="1" customWidth="1"/>
    <col min="7956" max="7956" width="3.71428571428571" style="478" customWidth="1"/>
    <col min="7957" max="7957" width="11.1428571428571" style="478" customWidth="1"/>
    <col min="7958" max="8185" width="10.5714285714286" style="478"/>
    <col min="8186" max="8193" width="0" style="478" hidden="1" customWidth="1"/>
    <col min="8194" max="8196" width="3.71428571428571" style="478" customWidth="1"/>
    <col min="8197" max="8197" width="12.7142857142857" style="478" customWidth="1"/>
    <col min="8198" max="8198" width="47.4285714285714" style="478" customWidth="1"/>
    <col min="8199" max="8207" width="0" style="478" hidden="1" customWidth="1"/>
    <col min="8208" max="8208" width="11.7142857142857" style="478" customWidth="1"/>
    <col min="8209" max="8209" width="6.42857142857143" style="478" customWidth="1"/>
    <col min="8210" max="8210" width="11.7142857142857" style="478" customWidth="1"/>
    <col min="8211" max="8211" width="0" style="478" hidden="1" customWidth="1"/>
    <col min="8212" max="8212" width="3.71428571428571" style="478" customWidth="1"/>
    <col min="8213" max="8213" width="11.1428571428571" style="478" customWidth="1"/>
    <col min="8214" max="8441" width="10.5714285714286" style="478"/>
    <col min="8442" max="8449" width="0" style="478" hidden="1" customWidth="1"/>
    <col min="8450" max="8452" width="3.71428571428571" style="478" customWidth="1"/>
    <col min="8453" max="8453" width="12.7142857142857" style="478" customWidth="1"/>
    <col min="8454" max="8454" width="47.4285714285714" style="478" customWidth="1"/>
    <col min="8455" max="8463" width="0" style="478" hidden="1" customWidth="1"/>
    <col min="8464" max="8464" width="11.7142857142857" style="478" customWidth="1"/>
    <col min="8465" max="8465" width="6.42857142857143" style="478" customWidth="1"/>
    <col min="8466" max="8466" width="11.7142857142857" style="478" customWidth="1"/>
    <col min="8467" max="8467" width="0" style="478" hidden="1" customWidth="1"/>
    <col min="8468" max="8468" width="3.71428571428571" style="478" customWidth="1"/>
    <col min="8469" max="8469" width="11.1428571428571" style="478" customWidth="1"/>
    <col min="8470" max="8697" width="10.5714285714286" style="478"/>
    <col min="8698" max="8705" width="0" style="478" hidden="1" customWidth="1"/>
    <col min="8706" max="8708" width="3.71428571428571" style="478" customWidth="1"/>
    <col min="8709" max="8709" width="12.7142857142857" style="478" customWidth="1"/>
    <col min="8710" max="8710" width="47.4285714285714" style="478" customWidth="1"/>
    <col min="8711" max="8719" width="0" style="478" hidden="1" customWidth="1"/>
    <col min="8720" max="8720" width="11.7142857142857" style="478" customWidth="1"/>
    <col min="8721" max="8721" width="6.42857142857143" style="478" customWidth="1"/>
    <col min="8722" max="8722" width="11.7142857142857" style="478" customWidth="1"/>
    <col min="8723" max="8723" width="0" style="478" hidden="1" customWidth="1"/>
    <col min="8724" max="8724" width="3.71428571428571" style="478" customWidth="1"/>
    <col min="8725" max="8725" width="11.1428571428571" style="478" customWidth="1"/>
    <col min="8726" max="8953" width="10.5714285714286" style="478"/>
    <col min="8954" max="8961" width="0" style="478" hidden="1" customWidth="1"/>
    <col min="8962" max="8964" width="3.71428571428571" style="478" customWidth="1"/>
    <col min="8965" max="8965" width="12.7142857142857" style="478" customWidth="1"/>
    <col min="8966" max="8966" width="47.4285714285714" style="478" customWidth="1"/>
    <col min="8967" max="8975" width="0" style="478" hidden="1" customWidth="1"/>
    <col min="8976" max="8976" width="11.7142857142857" style="478" customWidth="1"/>
    <col min="8977" max="8977" width="6.42857142857143" style="478" customWidth="1"/>
    <col min="8978" max="8978" width="11.7142857142857" style="478" customWidth="1"/>
    <col min="8979" max="8979" width="0" style="478" hidden="1" customWidth="1"/>
    <col min="8980" max="8980" width="3.71428571428571" style="478" customWidth="1"/>
    <col min="8981" max="8981" width="11.1428571428571" style="478" customWidth="1"/>
    <col min="8982" max="9209" width="10.5714285714286" style="478"/>
    <col min="9210" max="9217" width="0" style="478" hidden="1" customWidth="1"/>
    <col min="9218" max="9220" width="3.71428571428571" style="478" customWidth="1"/>
    <col min="9221" max="9221" width="12.7142857142857" style="478" customWidth="1"/>
    <col min="9222" max="9222" width="47.4285714285714" style="478" customWidth="1"/>
    <col min="9223" max="9231" width="0" style="478" hidden="1" customWidth="1"/>
    <col min="9232" max="9232" width="11.7142857142857" style="478" customWidth="1"/>
    <col min="9233" max="9233" width="6.42857142857143" style="478" customWidth="1"/>
    <col min="9234" max="9234" width="11.7142857142857" style="478" customWidth="1"/>
    <col min="9235" max="9235" width="0" style="478" hidden="1" customWidth="1"/>
    <col min="9236" max="9236" width="3.71428571428571" style="478" customWidth="1"/>
    <col min="9237" max="9237" width="11.1428571428571" style="478" customWidth="1"/>
    <col min="9238" max="9465" width="10.5714285714286" style="478"/>
    <col min="9466" max="9473" width="0" style="478" hidden="1" customWidth="1"/>
    <col min="9474" max="9476" width="3.71428571428571" style="478" customWidth="1"/>
    <col min="9477" max="9477" width="12.7142857142857" style="478" customWidth="1"/>
    <col min="9478" max="9478" width="47.4285714285714" style="478" customWidth="1"/>
    <col min="9479" max="9487" width="0" style="478" hidden="1" customWidth="1"/>
    <col min="9488" max="9488" width="11.7142857142857" style="478" customWidth="1"/>
    <col min="9489" max="9489" width="6.42857142857143" style="478" customWidth="1"/>
    <col min="9490" max="9490" width="11.7142857142857" style="478" customWidth="1"/>
    <col min="9491" max="9491" width="0" style="478" hidden="1" customWidth="1"/>
    <col min="9492" max="9492" width="3.71428571428571" style="478" customWidth="1"/>
    <col min="9493" max="9493" width="11.1428571428571" style="478" customWidth="1"/>
    <col min="9494" max="9721" width="10.5714285714286" style="478"/>
    <col min="9722" max="9729" width="0" style="478" hidden="1" customWidth="1"/>
    <col min="9730" max="9732" width="3.71428571428571" style="478" customWidth="1"/>
    <col min="9733" max="9733" width="12.7142857142857" style="478" customWidth="1"/>
    <col min="9734" max="9734" width="47.4285714285714" style="478" customWidth="1"/>
    <col min="9735" max="9743" width="0" style="478" hidden="1" customWidth="1"/>
    <col min="9744" max="9744" width="11.7142857142857" style="478" customWidth="1"/>
    <col min="9745" max="9745" width="6.42857142857143" style="478" customWidth="1"/>
    <col min="9746" max="9746" width="11.7142857142857" style="478" customWidth="1"/>
    <col min="9747" max="9747" width="0" style="478" hidden="1" customWidth="1"/>
    <col min="9748" max="9748" width="3.71428571428571" style="478" customWidth="1"/>
    <col min="9749" max="9749" width="11.1428571428571" style="478" customWidth="1"/>
    <col min="9750" max="9977" width="10.5714285714286" style="478"/>
    <col min="9978" max="9985" width="0" style="478" hidden="1" customWidth="1"/>
    <col min="9986" max="9988" width="3.71428571428571" style="478" customWidth="1"/>
    <col min="9989" max="9989" width="12.7142857142857" style="478" customWidth="1"/>
    <col min="9990" max="9990" width="47.4285714285714" style="478" customWidth="1"/>
    <col min="9991" max="9999" width="0" style="478" hidden="1" customWidth="1"/>
    <col min="10000" max="10000" width="11.7142857142857" style="478" customWidth="1"/>
    <col min="10001" max="10001" width="6.42857142857143" style="478" customWidth="1"/>
    <col min="10002" max="10002" width="11.7142857142857" style="478" customWidth="1"/>
    <col min="10003" max="10003" width="0" style="478" hidden="1" customWidth="1"/>
    <col min="10004" max="10004" width="3.71428571428571" style="478" customWidth="1"/>
    <col min="10005" max="10005" width="11.1428571428571" style="478" customWidth="1"/>
    <col min="10006" max="10233" width="10.5714285714286" style="478"/>
    <col min="10234" max="10241" width="0" style="478" hidden="1" customWidth="1"/>
    <col min="10242" max="10244" width="3.71428571428571" style="478" customWidth="1"/>
    <col min="10245" max="10245" width="12.7142857142857" style="478" customWidth="1"/>
    <col min="10246" max="10246" width="47.4285714285714" style="478" customWidth="1"/>
    <col min="10247" max="10255" width="0" style="478" hidden="1" customWidth="1"/>
    <col min="10256" max="10256" width="11.7142857142857" style="478" customWidth="1"/>
    <col min="10257" max="10257" width="6.42857142857143" style="478" customWidth="1"/>
    <col min="10258" max="10258" width="11.7142857142857" style="478" customWidth="1"/>
    <col min="10259" max="10259" width="0" style="478" hidden="1" customWidth="1"/>
    <col min="10260" max="10260" width="3.71428571428571" style="478" customWidth="1"/>
    <col min="10261" max="10261" width="11.1428571428571" style="478" customWidth="1"/>
    <col min="10262" max="10489" width="10.5714285714286" style="478"/>
    <col min="10490" max="10497" width="0" style="478" hidden="1" customWidth="1"/>
    <col min="10498" max="10500" width="3.71428571428571" style="478" customWidth="1"/>
    <col min="10501" max="10501" width="12.7142857142857" style="478" customWidth="1"/>
    <col min="10502" max="10502" width="47.4285714285714" style="478" customWidth="1"/>
    <col min="10503" max="10511" width="0" style="478" hidden="1" customWidth="1"/>
    <col min="10512" max="10512" width="11.7142857142857" style="478" customWidth="1"/>
    <col min="10513" max="10513" width="6.42857142857143" style="478" customWidth="1"/>
    <col min="10514" max="10514" width="11.7142857142857" style="478" customWidth="1"/>
    <col min="10515" max="10515" width="0" style="478" hidden="1" customWidth="1"/>
    <col min="10516" max="10516" width="3.71428571428571" style="478" customWidth="1"/>
    <col min="10517" max="10517" width="11.1428571428571" style="478" customWidth="1"/>
    <col min="10518" max="10745" width="10.5714285714286" style="478"/>
    <col min="10746" max="10753" width="0" style="478" hidden="1" customWidth="1"/>
    <col min="10754" max="10756" width="3.71428571428571" style="478" customWidth="1"/>
    <col min="10757" max="10757" width="12.7142857142857" style="478" customWidth="1"/>
    <col min="10758" max="10758" width="47.4285714285714" style="478" customWidth="1"/>
    <col min="10759" max="10767" width="0" style="478" hidden="1" customWidth="1"/>
    <col min="10768" max="10768" width="11.7142857142857" style="478" customWidth="1"/>
    <col min="10769" max="10769" width="6.42857142857143" style="478" customWidth="1"/>
    <col min="10770" max="10770" width="11.7142857142857" style="478" customWidth="1"/>
    <col min="10771" max="10771" width="0" style="478" hidden="1" customWidth="1"/>
    <col min="10772" max="10772" width="3.71428571428571" style="478" customWidth="1"/>
    <col min="10773" max="10773" width="11.1428571428571" style="478" customWidth="1"/>
    <col min="10774" max="11001" width="10.5714285714286" style="478"/>
    <col min="11002" max="11009" width="0" style="478" hidden="1" customWidth="1"/>
    <col min="11010" max="11012" width="3.71428571428571" style="478" customWidth="1"/>
    <col min="11013" max="11013" width="12.7142857142857" style="478" customWidth="1"/>
    <col min="11014" max="11014" width="47.4285714285714" style="478" customWidth="1"/>
    <col min="11015" max="11023" width="0" style="478" hidden="1" customWidth="1"/>
    <col min="11024" max="11024" width="11.7142857142857" style="478" customWidth="1"/>
    <col min="11025" max="11025" width="6.42857142857143" style="478" customWidth="1"/>
    <col min="11026" max="11026" width="11.7142857142857" style="478" customWidth="1"/>
    <col min="11027" max="11027" width="0" style="478" hidden="1" customWidth="1"/>
    <col min="11028" max="11028" width="3.71428571428571" style="478" customWidth="1"/>
    <col min="11029" max="11029" width="11.1428571428571" style="478" customWidth="1"/>
    <col min="11030" max="11257" width="10.5714285714286" style="478"/>
    <col min="11258" max="11265" width="0" style="478" hidden="1" customWidth="1"/>
    <col min="11266" max="11268" width="3.71428571428571" style="478" customWidth="1"/>
    <col min="11269" max="11269" width="12.7142857142857" style="478" customWidth="1"/>
    <col min="11270" max="11270" width="47.4285714285714" style="478" customWidth="1"/>
    <col min="11271" max="11279" width="0" style="478" hidden="1" customWidth="1"/>
    <col min="11280" max="11280" width="11.7142857142857" style="478" customWidth="1"/>
    <col min="11281" max="11281" width="6.42857142857143" style="478" customWidth="1"/>
    <col min="11282" max="11282" width="11.7142857142857" style="478" customWidth="1"/>
    <col min="11283" max="11283" width="0" style="478" hidden="1" customWidth="1"/>
    <col min="11284" max="11284" width="3.71428571428571" style="478" customWidth="1"/>
    <col min="11285" max="11285" width="11.1428571428571" style="478" customWidth="1"/>
    <col min="11286" max="11513" width="10.5714285714286" style="478"/>
    <col min="11514" max="11521" width="0" style="478" hidden="1" customWidth="1"/>
    <col min="11522" max="11524" width="3.71428571428571" style="478" customWidth="1"/>
    <col min="11525" max="11525" width="12.7142857142857" style="478" customWidth="1"/>
    <col min="11526" max="11526" width="47.4285714285714" style="478" customWidth="1"/>
    <col min="11527" max="11535" width="0" style="478" hidden="1" customWidth="1"/>
    <col min="11536" max="11536" width="11.7142857142857" style="478" customWidth="1"/>
    <col min="11537" max="11537" width="6.42857142857143" style="478" customWidth="1"/>
    <col min="11538" max="11538" width="11.7142857142857" style="478" customWidth="1"/>
    <col min="11539" max="11539" width="0" style="478" hidden="1" customWidth="1"/>
    <col min="11540" max="11540" width="3.71428571428571" style="478" customWidth="1"/>
    <col min="11541" max="11541" width="11.1428571428571" style="478" customWidth="1"/>
    <col min="11542" max="11769" width="10.5714285714286" style="478"/>
    <col min="11770" max="11777" width="0" style="478" hidden="1" customWidth="1"/>
    <col min="11778" max="11780" width="3.71428571428571" style="478" customWidth="1"/>
    <col min="11781" max="11781" width="12.7142857142857" style="478" customWidth="1"/>
    <col min="11782" max="11782" width="47.4285714285714" style="478" customWidth="1"/>
    <col min="11783" max="11791" width="0" style="478" hidden="1" customWidth="1"/>
    <col min="11792" max="11792" width="11.7142857142857" style="478" customWidth="1"/>
    <col min="11793" max="11793" width="6.42857142857143" style="478" customWidth="1"/>
    <col min="11794" max="11794" width="11.7142857142857" style="478" customWidth="1"/>
    <col min="11795" max="11795" width="0" style="478" hidden="1" customWidth="1"/>
    <col min="11796" max="11796" width="3.71428571428571" style="478" customWidth="1"/>
    <col min="11797" max="11797" width="11.1428571428571" style="478" customWidth="1"/>
    <col min="11798" max="12025" width="10.5714285714286" style="478"/>
    <col min="12026" max="12033" width="0" style="478" hidden="1" customWidth="1"/>
    <col min="12034" max="12036" width="3.71428571428571" style="478" customWidth="1"/>
    <col min="12037" max="12037" width="12.7142857142857" style="478" customWidth="1"/>
    <col min="12038" max="12038" width="47.4285714285714" style="478" customWidth="1"/>
    <col min="12039" max="12047" width="0" style="478" hidden="1" customWidth="1"/>
    <col min="12048" max="12048" width="11.7142857142857" style="478" customWidth="1"/>
    <col min="12049" max="12049" width="6.42857142857143" style="478" customWidth="1"/>
    <col min="12050" max="12050" width="11.7142857142857" style="478" customWidth="1"/>
    <col min="12051" max="12051" width="0" style="478" hidden="1" customWidth="1"/>
    <col min="12052" max="12052" width="3.71428571428571" style="478" customWidth="1"/>
    <col min="12053" max="12053" width="11.1428571428571" style="478" customWidth="1"/>
    <col min="12054" max="12281" width="10.5714285714286" style="478"/>
    <col min="12282" max="12289" width="0" style="478" hidden="1" customWidth="1"/>
    <col min="12290" max="12292" width="3.71428571428571" style="478" customWidth="1"/>
    <col min="12293" max="12293" width="12.7142857142857" style="478" customWidth="1"/>
    <col min="12294" max="12294" width="47.4285714285714" style="478" customWidth="1"/>
    <col min="12295" max="12303" width="0" style="478" hidden="1" customWidth="1"/>
    <col min="12304" max="12304" width="11.7142857142857" style="478" customWidth="1"/>
    <col min="12305" max="12305" width="6.42857142857143" style="478" customWidth="1"/>
    <col min="12306" max="12306" width="11.7142857142857" style="478" customWidth="1"/>
    <col min="12307" max="12307" width="0" style="478" hidden="1" customWidth="1"/>
    <col min="12308" max="12308" width="3.71428571428571" style="478" customWidth="1"/>
    <col min="12309" max="12309" width="11.1428571428571" style="478" customWidth="1"/>
    <col min="12310" max="12537" width="10.5714285714286" style="478"/>
    <col min="12538" max="12545" width="0" style="478" hidden="1" customWidth="1"/>
    <col min="12546" max="12548" width="3.71428571428571" style="478" customWidth="1"/>
    <col min="12549" max="12549" width="12.7142857142857" style="478" customWidth="1"/>
    <col min="12550" max="12550" width="47.4285714285714" style="478" customWidth="1"/>
    <col min="12551" max="12559" width="0" style="478" hidden="1" customWidth="1"/>
    <col min="12560" max="12560" width="11.7142857142857" style="478" customWidth="1"/>
    <col min="12561" max="12561" width="6.42857142857143" style="478" customWidth="1"/>
    <col min="12562" max="12562" width="11.7142857142857" style="478" customWidth="1"/>
    <col min="12563" max="12563" width="0" style="478" hidden="1" customWidth="1"/>
    <col min="12564" max="12564" width="3.71428571428571" style="478" customWidth="1"/>
    <col min="12565" max="12565" width="11.1428571428571" style="478" customWidth="1"/>
    <col min="12566" max="12793" width="10.5714285714286" style="478"/>
    <col min="12794" max="12801" width="0" style="478" hidden="1" customWidth="1"/>
    <col min="12802" max="12804" width="3.71428571428571" style="478" customWidth="1"/>
    <col min="12805" max="12805" width="12.7142857142857" style="478" customWidth="1"/>
    <col min="12806" max="12806" width="47.4285714285714" style="478" customWidth="1"/>
    <col min="12807" max="12815" width="0" style="478" hidden="1" customWidth="1"/>
    <col min="12816" max="12816" width="11.7142857142857" style="478" customWidth="1"/>
    <col min="12817" max="12817" width="6.42857142857143" style="478" customWidth="1"/>
    <col min="12818" max="12818" width="11.7142857142857" style="478" customWidth="1"/>
    <col min="12819" max="12819" width="0" style="478" hidden="1" customWidth="1"/>
    <col min="12820" max="12820" width="3.71428571428571" style="478" customWidth="1"/>
    <col min="12821" max="12821" width="11.1428571428571" style="478" customWidth="1"/>
    <col min="12822" max="13049" width="10.5714285714286" style="478"/>
    <col min="13050" max="13057" width="0" style="478" hidden="1" customWidth="1"/>
    <col min="13058" max="13060" width="3.71428571428571" style="478" customWidth="1"/>
    <col min="13061" max="13061" width="12.7142857142857" style="478" customWidth="1"/>
    <col min="13062" max="13062" width="47.4285714285714" style="478" customWidth="1"/>
    <col min="13063" max="13071" width="0" style="478" hidden="1" customWidth="1"/>
    <col min="13072" max="13072" width="11.7142857142857" style="478" customWidth="1"/>
    <col min="13073" max="13073" width="6.42857142857143" style="478" customWidth="1"/>
    <col min="13074" max="13074" width="11.7142857142857" style="478" customWidth="1"/>
    <col min="13075" max="13075" width="0" style="478" hidden="1" customWidth="1"/>
    <col min="13076" max="13076" width="3.71428571428571" style="478" customWidth="1"/>
    <col min="13077" max="13077" width="11.1428571428571" style="478" customWidth="1"/>
    <col min="13078" max="13305" width="10.5714285714286" style="478"/>
    <col min="13306" max="13313" width="0" style="478" hidden="1" customWidth="1"/>
    <col min="13314" max="13316" width="3.71428571428571" style="478" customWidth="1"/>
    <col min="13317" max="13317" width="12.7142857142857" style="478" customWidth="1"/>
    <col min="13318" max="13318" width="47.4285714285714" style="478" customWidth="1"/>
    <col min="13319" max="13327" width="0" style="478" hidden="1" customWidth="1"/>
    <col min="13328" max="13328" width="11.7142857142857" style="478" customWidth="1"/>
    <col min="13329" max="13329" width="6.42857142857143" style="478" customWidth="1"/>
    <col min="13330" max="13330" width="11.7142857142857" style="478" customWidth="1"/>
    <col min="13331" max="13331" width="0" style="478" hidden="1" customWidth="1"/>
    <col min="13332" max="13332" width="3.71428571428571" style="478" customWidth="1"/>
    <col min="13333" max="13333" width="11.1428571428571" style="478" customWidth="1"/>
    <col min="13334" max="13561" width="10.5714285714286" style="478"/>
    <col min="13562" max="13569" width="0" style="478" hidden="1" customWidth="1"/>
    <col min="13570" max="13572" width="3.71428571428571" style="478" customWidth="1"/>
    <col min="13573" max="13573" width="12.7142857142857" style="478" customWidth="1"/>
    <col min="13574" max="13574" width="47.4285714285714" style="478" customWidth="1"/>
    <col min="13575" max="13583" width="0" style="478" hidden="1" customWidth="1"/>
    <col min="13584" max="13584" width="11.7142857142857" style="478" customWidth="1"/>
    <col min="13585" max="13585" width="6.42857142857143" style="478" customWidth="1"/>
    <col min="13586" max="13586" width="11.7142857142857" style="478" customWidth="1"/>
    <col min="13587" max="13587" width="0" style="478" hidden="1" customWidth="1"/>
    <col min="13588" max="13588" width="3.71428571428571" style="478" customWidth="1"/>
    <col min="13589" max="13589" width="11.1428571428571" style="478" customWidth="1"/>
    <col min="13590" max="13817" width="10.5714285714286" style="478"/>
    <col min="13818" max="13825" width="0" style="478" hidden="1" customWidth="1"/>
    <col min="13826" max="13828" width="3.71428571428571" style="478" customWidth="1"/>
    <col min="13829" max="13829" width="12.7142857142857" style="478" customWidth="1"/>
    <col min="13830" max="13830" width="47.4285714285714" style="478" customWidth="1"/>
    <col min="13831" max="13839" width="0" style="478" hidden="1" customWidth="1"/>
    <col min="13840" max="13840" width="11.7142857142857" style="478" customWidth="1"/>
    <col min="13841" max="13841" width="6.42857142857143" style="478" customWidth="1"/>
    <col min="13842" max="13842" width="11.7142857142857" style="478" customWidth="1"/>
    <col min="13843" max="13843" width="0" style="478" hidden="1" customWidth="1"/>
    <col min="13844" max="13844" width="3.71428571428571" style="478" customWidth="1"/>
    <col min="13845" max="13845" width="11.1428571428571" style="478" customWidth="1"/>
    <col min="13846" max="14073" width="10.5714285714286" style="478"/>
    <col min="14074" max="14081" width="0" style="478" hidden="1" customWidth="1"/>
    <col min="14082" max="14084" width="3.71428571428571" style="478" customWidth="1"/>
    <col min="14085" max="14085" width="12.7142857142857" style="478" customWidth="1"/>
    <col min="14086" max="14086" width="47.4285714285714" style="478" customWidth="1"/>
    <col min="14087" max="14095" width="0" style="478" hidden="1" customWidth="1"/>
    <col min="14096" max="14096" width="11.7142857142857" style="478" customWidth="1"/>
    <col min="14097" max="14097" width="6.42857142857143" style="478" customWidth="1"/>
    <col min="14098" max="14098" width="11.7142857142857" style="478" customWidth="1"/>
    <col min="14099" max="14099" width="0" style="478" hidden="1" customWidth="1"/>
    <col min="14100" max="14100" width="3.71428571428571" style="478" customWidth="1"/>
    <col min="14101" max="14101" width="11.1428571428571" style="478" customWidth="1"/>
    <col min="14102" max="14329" width="10.5714285714286" style="478"/>
    <col min="14330" max="14337" width="0" style="478" hidden="1" customWidth="1"/>
    <col min="14338" max="14340" width="3.71428571428571" style="478" customWidth="1"/>
    <col min="14341" max="14341" width="12.7142857142857" style="478" customWidth="1"/>
    <col min="14342" max="14342" width="47.4285714285714" style="478" customWidth="1"/>
    <col min="14343" max="14351" width="0" style="478" hidden="1" customWidth="1"/>
    <col min="14352" max="14352" width="11.7142857142857" style="478" customWidth="1"/>
    <col min="14353" max="14353" width="6.42857142857143" style="478" customWidth="1"/>
    <col min="14354" max="14354" width="11.7142857142857" style="478" customWidth="1"/>
    <col min="14355" max="14355" width="0" style="478" hidden="1" customWidth="1"/>
    <col min="14356" max="14356" width="3.71428571428571" style="478" customWidth="1"/>
    <col min="14357" max="14357" width="11.1428571428571" style="478" customWidth="1"/>
    <col min="14358" max="14585" width="10.5714285714286" style="478"/>
    <col min="14586" max="14593" width="0" style="478" hidden="1" customWidth="1"/>
    <col min="14594" max="14596" width="3.71428571428571" style="478" customWidth="1"/>
    <col min="14597" max="14597" width="12.7142857142857" style="478" customWidth="1"/>
    <col min="14598" max="14598" width="47.4285714285714" style="478" customWidth="1"/>
    <col min="14599" max="14607" width="0" style="478" hidden="1" customWidth="1"/>
    <col min="14608" max="14608" width="11.7142857142857" style="478" customWidth="1"/>
    <col min="14609" max="14609" width="6.42857142857143" style="478" customWidth="1"/>
    <col min="14610" max="14610" width="11.7142857142857" style="478" customWidth="1"/>
    <col min="14611" max="14611" width="0" style="478" hidden="1" customWidth="1"/>
    <col min="14612" max="14612" width="3.71428571428571" style="478" customWidth="1"/>
    <col min="14613" max="14613" width="11.1428571428571" style="478" customWidth="1"/>
    <col min="14614" max="14841" width="10.5714285714286" style="478"/>
    <col min="14842" max="14849" width="0" style="478" hidden="1" customWidth="1"/>
    <col min="14850" max="14852" width="3.71428571428571" style="478" customWidth="1"/>
    <col min="14853" max="14853" width="12.7142857142857" style="478" customWidth="1"/>
    <col min="14854" max="14854" width="47.4285714285714" style="478" customWidth="1"/>
    <col min="14855" max="14863" width="0" style="478" hidden="1" customWidth="1"/>
    <col min="14864" max="14864" width="11.7142857142857" style="478" customWidth="1"/>
    <col min="14865" max="14865" width="6.42857142857143" style="478" customWidth="1"/>
    <col min="14866" max="14866" width="11.7142857142857" style="478" customWidth="1"/>
    <col min="14867" max="14867" width="0" style="478" hidden="1" customWidth="1"/>
    <col min="14868" max="14868" width="3.71428571428571" style="478" customWidth="1"/>
    <col min="14869" max="14869" width="11.1428571428571" style="478" customWidth="1"/>
    <col min="14870" max="15097" width="10.5714285714286" style="478"/>
    <col min="15098" max="15105" width="0" style="478" hidden="1" customWidth="1"/>
    <col min="15106" max="15108" width="3.71428571428571" style="478" customWidth="1"/>
    <col min="15109" max="15109" width="12.7142857142857" style="478" customWidth="1"/>
    <col min="15110" max="15110" width="47.4285714285714" style="478" customWidth="1"/>
    <col min="15111" max="15119" width="0" style="478" hidden="1" customWidth="1"/>
    <col min="15120" max="15120" width="11.7142857142857" style="478" customWidth="1"/>
    <col min="15121" max="15121" width="6.42857142857143" style="478" customWidth="1"/>
    <col min="15122" max="15122" width="11.7142857142857" style="478" customWidth="1"/>
    <col min="15123" max="15123" width="0" style="478" hidden="1" customWidth="1"/>
    <col min="15124" max="15124" width="3.71428571428571" style="478" customWidth="1"/>
    <col min="15125" max="15125" width="11.1428571428571" style="478" customWidth="1"/>
    <col min="15126" max="15353" width="10.5714285714286" style="478"/>
    <col min="15354" max="15361" width="0" style="478" hidden="1" customWidth="1"/>
    <col min="15362" max="15364" width="3.71428571428571" style="478" customWidth="1"/>
    <col min="15365" max="15365" width="12.7142857142857" style="478" customWidth="1"/>
    <col min="15366" max="15366" width="47.4285714285714" style="478" customWidth="1"/>
    <col min="15367" max="15375" width="0" style="478" hidden="1" customWidth="1"/>
    <col min="15376" max="15376" width="11.7142857142857" style="478" customWidth="1"/>
    <col min="15377" max="15377" width="6.42857142857143" style="478" customWidth="1"/>
    <col min="15378" max="15378" width="11.7142857142857" style="478" customWidth="1"/>
    <col min="15379" max="15379" width="0" style="478" hidden="1" customWidth="1"/>
    <col min="15380" max="15380" width="3.71428571428571" style="478" customWidth="1"/>
    <col min="15381" max="15381" width="11.1428571428571" style="478" customWidth="1"/>
    <col min="15382" max="15609" width="10.5714285714286" style="478"/>
    <col min="15610" max="15617" width="0" style="478" hidden="1" customWidth="1"/>
    <col min="15618" max="15620" width="3.71428571428571" style="478" customWidth="1"/>
    <col min="15621" max="15621" width="12.7142857142857" style="478" customWidth="1"/>
    <col min="15622" max="15622" width="47.4285714285714" style="478" customWidth="1"/>
    <col min="15623" max="15631" width="0" style="478" hidden="1" customWidth="1"/>
    <col min="15632" max="15632" width="11.7142857142857" style="478" customWidth="1"/>
    <col min="15633" max="15633" width="6.42857142857143" style="478" customWidth="1"/>
    <col min="15634" max="15634" width="11.7142857142857" style="478" customWidth="1"/>
    <col min="15635" max="15635" width="0" style="478" hidden="1" customWidth="1"/>
    <col min="15636" max="15636" width="3.71428571428571" style="478" customWidth="1"/>
    <col min="15637" max="15637" width="11.1428571428571" style="478" customWidth="1"/>
    <col min="15638" max="15865" width="10.5714285714286" style="478"/>
    <col min="15866" max="15873" width="0" style="478" hidden="1" customWidth="1"/>
    <col min="15874" max="15876" width="3.71428571428571" style="478" customWidth="1"/>
    <col min="15877" max="15877" width="12.7142857142857" style="478" customWidth="1"/>
    <col min="15878" max="15878" width="47.4285714285714" style="478" customWidth="1"/>
    <col min="15879" max="15887" width="0" style="478" hidden="1" customWidth="1"/>
    <col min="15888" max="15888" width="11.7142857142857" style="478" customWidth="1"/>
    <col min="15889" max="15889" width="6.42857142857143" style="478" customWidth="1"/>
    <col min="15890" max="15890" width="11.7142857142857" style="478" customWidth="1"/>
    <col min="15891" max="15891" width="0" style="478" hidden="1" customWidth="1"/>
    <col min="15892" max="15892" width="3.71428571428571" style="478" customWidth="1"/>
    <col min="15893" max="15893" width="11.1428571428571" style="478" customWidth="1"/>
    <col min="15894" max="16121" width="10.5714285714286" style="478"/>
    <col min="16122" max="16129" width="0" style="478" hidden="1" customWidth="1"/>
    <col min="16130" max="16132" width="3.71428571428571" style="478" customWidth="1"/>
    <col min="16133" max="16133" width="12.7142857142857" style="478" customWidth="1"/>
    <col min="16134" max="16134" width="47.4285714285714" style="478" customWidth="1"/>
    <col min="16135" max="16143" width="0" style="478" hidden="1" customWidth="1"/>
    <col min="16144" max="16144" width="11.7142857142857" style="478" customWidth="1"/>
    <col min="16145" max="16145" width="6.42857142857143" style="478" customWidth="1"/>
    <col min="16146" max="16146" width="11.7142857142857" style="478" customWidth="1"/>
    <col min="16147" max="16147" width="0" style="478" hidden="1" customWidth="1"/>
    <col min="16148" max="16148" width="3.71428571428571" style="478" customWidth="1"/>
    <col min="16149" max="16149" width="11.1428571428571" style="478" customWidth="1"/>
    <col min="16150" max="16384" width="10.5714285714286" style="478"/>
  </cols>
  <sheetData>
    <row r="1" ht="14.25" hidden="1"/>
    <row r="2" ht="14.25" hidden="1"/>
    <row r="3" ht="14.25" hidden="1"/>
    <row r="4" spans="10:26" ht="3" customHeight="1">
      <c r="J4" s="483"/>
      <c r="K4" s="483"/>
      <c r="L4" s="479"/>
      <c r="M4" s="479"/>
      <c r="N4" s="479"/>
      <c r="O4" s="486"/>
      <c r="P4" s="486"/>
      <c r="Q4" s="486"/>
      <c r="R4" s="486"/>
      <c r="S4" s="486"/>
      <c r="T4" s="486"/>
      <c r="U4" s="486"/>
      <c r="V4" s="486"/>
      <c r="W4" s="486"/>
      <c r="X4" s="486"/>
      <c r="Y4" s="486"/>
      <c r="Z4" s="479"/>
    </row>
    <row r="5" spans="10:26" ht="22.5" customHeight="1">
      <c r="J5" s="483"/>
      <c r="K5" s="483"/>
      <c r="L5" s="1186" t="s">
        <v>667</v>
      </c>
      <c r="M5" s="1186"/>
      <c r="N5" s="1186"/>
      <c r="O5" s="1186"/>
      <c r="P5" s="1186"/>
      <c r="Q5" s="1186"/>
      <c r="R5" s="1186"/>
      <c r="S5" s="1186"/>
      <c r="T5" s="1186"/>
      <c r="U5" s="581"/>
      <c r="V5" s="525"/>
      <c r="W5" s="525"/>
      <c r="X5" s="587"/>
      <c r="Y5" s="587"/>
      <c r="Z5" s="499"/>
    </row>
    <row r="6" spans="10:22"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18" t="str">
        <f>IF(NameOrPr_ch="",IF(NameOrPr="","",NameOrPr),NameOrPr_ch)</f>
        <v>Государственный комитет Республики Татарстан по тарифам</v>
      </c>
      <c r="P7" s="1219"/>
      <c r="Q7" s="1219"/>
      <c r="R7" s="1219"/>
      <c r="S7" s="1219"/>
      <c r="T7" s="1220"/>
      <c r="U7" s="671"/>
      <c r="V7" s="526"/>
      <c r="AC7" s="587"/>
      <c r="AD7" s="587"/>
      <c r="AE7" s="587"/>
      <c r="AF7" s="587"/>
      <c r="AG7" s="587"/>
    </row>
    <row r="8" spans="1:33" s="493" customFormat="1" ht="18.75">
      <c r="A8" s="507"/>
      <c r="B8" s="507"/>
      <c r="C8" s="507"/>
      <c r="D8" s="507"/>
      <c r="E8" s="507"/>
      <c r="F8" s="507"/>
      <c r="G8" s="507"/>
      <c r="H8" s="507"/>
      <c r="L8" s="501"/>
      <c r="M8" s="619" t="s">
        <v>597</v>
      </c>
      <c r="N8" s="668"/>
      <c r="O8" s="1218" t="str">
        <f>IF(datePr_ch="",IF(datePr="","",datePr),datePr_ch)</f>
        <v>18.12.2018</v>
      </c>
      <c r="P8" s="1219"/>
      <c r="Q8" s="1219"/>
      <c r="R8" s="1219"/>
      <c r="S8" s="1219"/>
      <c r="T8" s="1220"/>
      <c r="U8" s="669"/>
      <c r="V8" s="488"/>
      <c r="AC8" s="507"/>
      <c r="AD8" s="507"/>
      <c r="AE8" s="507"/>
      <c r="AF8" s="507"/>
      <c r="AG8" s="507"/>
    </row>
    <row r="9" spans="1:33" s="493" customFormat="1" ht="18.75">
      <c r="A9" s="507"/>
      <c r="B9" s="507"/>
      <c r="C9" s="507"/>
      <c r="D9" s="507"/>
      <c r="E9" s="507"/>
      <c r="F9" s="507"/>
      <c r="G9" s="507"/>
      <c r="H9" s="507"/>
      <c r="L9" s="554"/>
      <c r="M9" s="619" t="s">
        <v>596</v>
      </c>
      <c r="N9" s="668"/>
      <c r="O9" s="1218" t="str">
        <f>IF(numberPr_ch="",IF(numberPr="","",numberPr),numberPr_ch)</f>
        <v>5-96/тэ</v>
      </c>
      <c r="P9" s="1219"/>
      <c r="Q9" s="1219"/>
      <c r="R9" s="1219"/>
      <c r="S9" s="1219"/>
      <c r="T9" s="1220"/>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0:26" ht="14.25">
      <c r="J12" s="483"/>
      <c r="K12" s="483"/>
      <c r="L12" s="479"/>
      <c r="M12" s="479"/>
      <c r="N12" s="479"/>
      <c r="O12" s="1212"/>
      <c r="P12" s="1212"/>
      <c r="Q12" s="1212"/>
      <c r="R12" s="1212"/>
      <c r="S12" s="1212"/>
      <c r="T12" s="1212"/>
      <c r="U12" s="1212"/>
      <c r="V12" s="1212"/>
      <c r="W12" s="1212"/>
      <c r="X12" s="1212"/>
      <c r="Y12" s="1212"/>
      <c r="Z12" s="1212"/>
    </row>
    <row r="13" spans="10:28" ht="14.25" customHeight="1">
      <c r="J13" s="483"/>
      <c r="K13" s="483"/>
      <c r="L13" s="1199" t="s">
        <v>454</v>
      </c>
      <c r="M13" s="1199"/>
      <c r="N13" s="1199"/>
      <c r="O13" s="1199"/>
      <c r="P13" s="1199"/>
      <c r="Q13" s="1199"/>
      <c r="R13" s="1199"/>
      <c r="S13" s="1199"/>
      <c r="T13" s="1199"/>
      <c r="U13" s="1199"/>
      <c r="V13" s="1199"/>
      <c r="W13" s="1199"/>
      <c r="X13" s="1199"/>
      <c r="Y13" s="1199"/>
      <c r="Z13" s="1199"/>
      <c r="AA13" s="1199"/>
      <c r="AB13" s="1149" t="s">
        <v>455</v>
      </c>
    </row>
    <row r="14" spans="10:28" ht="14.25" customHeight="1">
      <c r="J14" s="483"/>
      <c r="K14" s="483"/>
      <c r="L14" s="1199" t="s">
        <v>92</v>
      </c>
      <c r="M14" s="1199" t="s">
        <v>640</v>
      </c>
      <c r="N14" s="580"/>
      <c r="O14" s="1149" t="s">
        <v>642</v>
      </c>
      <c r="P14" s="1149"/>
      <c r="Q14" s="1149"/>
      <c r="R14" s="1149"/>
      <c r="S14" s="1149"/>
      <c r="T14" s="1149"/>
      <c r="U14" s="1149"/>
      <c r="V14" s="1149"/>
      <c r="W14" s="1149"/>
      <c r="X14" s="1149"/>
      <c r="Y14" s="1149"/>
      <c r="Z14" s="1199" t="s">
        <v>341</v>
      </c>
      <c r="AA14" s="1211" t="s">
        <v>275</v>
      </c>
      <c r="AB14" s="1149"/>
    </row>
    <row r="15" spans="1:33" s="525" customFormat="1" ht="14.25" customHeight="1">
      <c r="A15" s="587"/>
      <c r="B15" s="587"/>
      <c r="C15" s="587"/>
      <c r="D15" s="587"/>
      <c r="E15" s="587"/>
      <c r="F15" s="587"/>
      <c r="G15" s="593"/>
      <c r="H15" s="593"/>
      <c r="I15" s="533"/>
      <c r="J15" s="531"/>
      <c r="K15" s="531"/>
      <c r="L15" s="1199"/>
      <c r="M15" s="1199"/>
      <c r="N15" s="580"/>
      <c r="O15" s="1227" t="s">
        <v>668</v>
      </c>
      <c r="P15" s="1227" t="s">
        <v>621</v>
      </c>
      <c r="Q15" s="1227" t="s">
        <v>622</v>
      </c>
      <c r="R15" s="1227" t="s">
        <v>271</v>
      </c>
      <c r="S15" s="1227"/>
      <c r="T15" s="1227" t="s">
        <v>271</v>
      </c>
      <c r="U15" s="1227"/>
      <c r="V15" s="654"/>
      <c r="W15" s="1226" t="s">
        <v>655</v>
      </c>
      <c r="X15" s="1226"/>
      <c r="Y15" s="1226"/>
      <c r="Z15" s="1199"/>
      <c r="AA15" s="1211"/>
      <c r="AB15" s="1149"/>
      <c r="AC15" s="587"/>
      <c r="AD15" s="587"/>
      <c r="AE15" s="587"/>
      <c r="AF15" s="587"/>
      <c r="AG15" s="587"/>
    </row>
    <row r="16" spans="10:28" ht="56.25" customHeight="1">
      <c r="J16" s="483"/>
      <c r="K16" s="483"/>
      <c r="L16" s="1199"/>
      <c r="M16" s="1199"/>
      <c r="N16" s="580"/>
      <c r="O16" s="1227"/>
      <c r="P16" s="1227"/>
      <c r="Q16" s="1227"/>
      <c r="R16" s="537" t="s">
        <v>623</v>
      </c>
      <c r="S16" s="537" t="s">
        <v>624</v>
      </c>
      <c r="T16" s="537" t="s">
        <v>625</v>
      </c>
      <c r="U16" s="537" t="s">
        <v>626</v>
      </c>
      <c r="V16" s="537"/>
      <c r="W16" s="538" t="s">
        <v>274</v>
      </c>
      <c r="X16" s="1223" t="s">
        <v>273</v>
      </c>
      <c r="Y16" s="1223"/>
      <c r="Z16" s="1199"/>
      <c r="AA16" s="1211"/>
      <c r="AB16" s="1149"/>
    </row>
    <row r="17" spans="10:28" ht="14.25">
      <c r="J17" s="483"/>
      <c r="K17" s="491">
        <v>1</v>
      </c>
      <c r="L17" s="480" t="s">
        <v>93</v>
      </c>
      <c r="M17" s="480" t="s">
        <v>49</v>
      </c>
      <c r="N17" s="498" t="s">
        <v>49</v>
      </c>
      <c r="O17" s="489">
        <f ca="1">OFFSET(O17,0,-1)+1</f>
        <v>3</v>
      </c>
      <c r="P17" s="489">
        <f ca="1" t="shared" si="0" ref="P17:W17">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188">
        <f ca="1">OFFSET(X17,0,-1)+1</f>
        <v>11</v>
      </c>
      <c r="Y17" s="1188"/>
      <c r="Z17" s="489">
        <f ca="1">OFFSET(Z17,0,-2)+1</f>
        <v>12</v>
      </c>
      <c r="AB17" s="489">
        <f ca="1">OFFSET(AB17,0,-2)+1</f>
        <v>13</v>
      </c>
    </row>
    <row r="18" spans="1:28" ht="22.5">
      <c r="A18" s="1172">
        <v>1</v>
      </c>
      <c r="B18" s="1055"/>
      <c r="C18" s="1055"/>
      <c r="D18" s="1055"/>
      <c r="E18" s="1056"/>
      <c r="F18" s="1057"/>
      <c r="G18" s="1055"/>
      <c r="H18" s="1055"/>
      <c r="I18" s="1043"/>
      <c r="J18" s="1048"/>
      <c r="K18" s="1048"/>
      <c r="L18" s="595">
        <f>mergeValue(A18)</f>
        <v>1</v>
      </c>
      <c r="M18" s="643" t="s">
        <v>20</v>
      </c>
      <c r="N18" s="582"/>
      <c r="O18" s="1213"/>
      <c r="P18" s="1213"/>
      <c r="Q18" s="1213"/>
      <c r="R18" s="1213"/>
      <c r="S18" s="1213"/>
      <c r="T18" s="1213"/>
      <c r="U18" s="1213"/>
      <c r="V18" s="1213"/>
      <c r="W18" s="1213"/>
      <c r="X18" s="1213"/>
      <c r="Y18" s="1213"/>
      <c r="Z18" s="1213"/>
      <c r="AA18" s="1213"/>
      <c r="AB18" s="632" t="s">
        <v>477</v>
      </c>
    </row>
    <row r="19" spans="1:28" ht="22.5">
      <c r="A19" s="1172"/>
      <c r="B19" s="1172">
        <v>1</v>
      </c>
      <c r="C19" s="1055"/>
      <c r="D19" s="1055"/>
      <c r="E19" s="1057"/>
      <c r="F19" s="1057"/>
      <c r="G19" s="1055"/>
      <c r="H19" s="1055"/>
      <c r="I19" s="1050"/>
      <c r="J19" s="1045"/>
      <c r="K19" s="1044"/>
      <c r="L19" s="595" t="str">
        <f>mergeValue(A19)&amp;"."&amp;mergeValue(B19)</f>
        <v>1.1</v>
      </c>
      <c r="M19" s="548" t="s">
        <v>16</v>
      </c>
      <c r="N19" s="582"/>
      <c r="O19" s="1213"/>
      <c r="P19" s="1213"/>
      <c r="Q19" s="1213"/>
      <c r="R19" s="1213"/>
      <c r="S19" s="1213"/>
      <c r="T19" s="1213"/>
      <c r="U19" s="1213"/>
      <c r="V19" s="1213"/>
      <c r="W19" s="1213"/>
      <c r="X19" s="1213"/>
      <c r="Y19" s="1213"/>
      <c r="Z19" s="1213"/>
      <c r="AA19" s="1213"/>
      <c r="AB19" s="632" t="s">
        <v>478</v>
      </c>
    </row>
    <row r="20" spans="1:28" ht="22.5">
      <c r="A20" s="1172"/>
      <c r="B20" s="1172"/>
      <c r="C20" s="1172">
        <v>1</v>
      </c>
      <c r="D20" s="1055"/>
      <c r="E20" s="1057"/>
      <c r="F20" s="1057"/>
      <c r="G20" s="1055"/>
      <c r="H20" s="1055"/>
      <c r="I20" s="1050"/>
      <c r="J20" s="1045"/>
      <c r="K20" s="1044"/>
      <c r="L20" s="595" t="str">
        <f>mergeValue(A20)&amp;"."&amp;mergeValue(B20)&amp;"."&amp;mergeValue(C20)</f>
        <v>1.1.1</v>
      </c>
      <c r="M20" s="549" t="s">
        <v>7</v>
      </c>
      <c r="N20" s="582"/>
      <c r="O20" s="1213"/>
      <c r="P20" s="1213"/>
      <c r="Q20" s="1213"/>
      <c r="R20" s="1213"/>
      <c r="S20" s="1213"/>
      <c r="T20" s="1213"/>
      <c r="U20" s="1213"/>
      <c r="V20" s="1213"/>
      <c r="W20" s="1213"/>
      <c r="X20" s="1213"/>
      <c r="Y20" s="1213"/>
      <c r="Z20" s="1213"/>
      <c r="AA20" s="1213"/>
      <c r="AB20" s="632" t="s">
        <v>634</v>
      </c>
    </row>
    <row r="21" spans="1:28" ht="22.5">
      <c r="A21" s="1172"/>
      <c r="B21" s="1172"/>
      <c r="C21" s="1172"/>
      <c r="D21" s="1172">
        <v>1</v>
      </c>
      <c r="E21" s="1057"/>
      <c r="F21" s="1057"/>
      <c r="G21" s="1055"/>
      <c r="H21" s="1055"/>
      <c r="I21" s="1050"/>
      <c r="J21" s="1045"/>
      <c r="K21" s="1044"/>
      <c r="L21" s="595" t="str">
        <f>mergeValue(A21)&amp;"."&amp;mergeValue(B21)&amp;"."&amp;mergeValue(C21)&amp;"."&amp;mergeValue(D21)</f>
        <v>1.1.1.1</v>
      </c>
      <c r="M21" s="550" t="s">
        <v>22</v>
      </c>
      <c r="N21" s="582"/>
      <c r="O21" s="1213"/>
      <c r="P21" s="1213"/>
      <c r="Q21" s="1213"/>
      <c r="R21" s="1213"/>
      <c r="S21" s="1213"/>
      <c r="T21" s="1213"/>
      <c r="U21" s="1213"/>
      <c r="V21" s="1213"/>
      <c r="W21" s="1213"/>
      <c r="X21" s="1213"/>
      <c r="Y21" s="1213"/>
      <c r="Z21" s="1213"/>
      <c r="AA21" s="1213"/>
      <c r="AB21" s="632" t="s">
        <v>635</v>
      </c>
    </row>
    <row r="22" spans="1:28" ht="0.2" customHeight="1">
      <c r="A22" s="1172"/>
      <c r="B22" s="1172"/>
      <c r="C22" s="1172"/>
      <c r="D22" s="1172"/>
      <c r="E22" s="1172">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2" ht="90">
      <c r="A23" s="1172"/>
      <c r="B23" s="1172"/>
      <c r="C23" s="1172"/>
      <c r="D23" s="1172"/>
      <c r="E23" s="1172"/>
      <c r="F23" s="1172">
        <v>1</v>
      </c>
      <c r="G23" s="1055"/>
      <c r="H23" s="1055"/>
      <c r="I23" s="1224"/>
      <c r="J23" s="1045"/>
      <c r="K23" s="1044"/>
      <c r="L23" s="595" t="str">
        <f>mergeValue(A23)&amp;"."&amp;mergeValue(B23)&amp;"."&amp;mergeValue(C23)&amp;"."&amp;mergeValue(D23)&amp;"."&amp;mergeValue(F23)</f>
        <v>1.1.1.1.1</v>
      </c>
      <c r="M23" s="557" t="s">
        <v>10</v>
      </c>
      <c r="N23" s="583"/>
      <c r="O23" s="1175"/>
      <c r="P23" s="1176"/>
      <c r="Q23" s="1176"/>
      <c r="R23" s="1176"/>
      <c r="S23" s="1176"/>
      <c r="T23" s="1176"/>
      <c r="U23" s="1176"/>
      <c r="V23" s="1176"/>
      <c r="W23" s="1176"/>
      <c r="X23" s="1176"/>
      <c r="Y23" s="1176"/>
      <c r="Z23" s="1176"/>
      <c r="AA23" s="1177"/>
      <c r="AB23" s="632" t="s">
        <v>636</v>
      </c>
      <c r="AD23" s="506" t="str">
        <f>strCheckUnique(AE23:AE28)</f>
        <v/>
      </c>
      <c r="AF23" s="506"/>
    </row>
    <row r="24" spans="1:33" ht="135">
      <c r="A24" s="1172"/>
      <c r="B24" s="1172"/>
      <c r="C24" s="1172"/>
      <c r="D24" s="1172"/>
      <c r="E24" s="1172"/>
      <c r="F24" s="1172"/>
      <c r="G24" s="1172">
        <v>1</v>
      </c>
      <c r="H24" s="1055"/>
      <c r="I24" s="1224"/>
      <c r="J24" s="1225"/>
      <c r="K24" s="1051"/>
      <c r="L24" s="595" t="str">
        <f>mergeValue(A24)&amp;"."&amp;mergeValue(B24)&amp;"."&amp;mergeValue(C24)&amp;"."&amp;mergeValue(D24)&amp;"."&amp;mergeValue(F24)&amp;"."&amp;mergeValue(G24)</f>
        <v>1.1.1.1.1.1</v>
      </c>
      <c r="M24" s="1071" t="s">
        <v>651</v>
      </c>
      <c r="N24" s="648"/>
      <c r="O24" s="564"/>
      <c r="P24" s="564"/>
      <c r="Q24" s="564"/>
      <c r="R24" s="495"/>
      <c r="S24" s="1097"/>
      <c r="T24" s="495"/>
      <c r="U24" s="1097"/>
      <c r="V24" s="586" t="str">
        <f>W24&amp;"-"&amp;Y24</f>
        <v>-</v>
      </c>
      <c r="W24" s="1214"/>
      <c r="X24" s="1179" t="s">
        <v>84</v>
      </c>
      <c r="Y24" s="1214"/>
      <c r="Z24" s="1179" t="s">
        <v>85</v>
      </c>
      <c r="AA24" s="539"/>
      <c r="AB24" s="632" t="s">
        <v>669</v>
      </c>
      <c r="AC24" s="502" t="str">
        <f>strCheckDate(O24:AA24)</f>
        <v/>
      </c>
      <c r="AD24" s="506"/>
      <c r="AE24" s="506" t="str">
        <f>IF(M24="","",M24)</f>
        <v>горячая вода в системе централизованного теплоснабжения на горячее водоснабжение</v>
      </c>
      <c r="AF24" s="506"/>
      <c r="AG24" s="506"/>
    </row>
    <row r="25" spans="1:32" ht="99" customHeight="1">
      <c r="A25" s="1172"/>
      <c r="B25" s="1172"/>
      <c r="C25" s="1172"/>
      <c r="D25" s="1172"/>
      <c r="E25" s="1172"/>
      <c r="F25" s="1172"/>
      <c r="G25" s="1172"/>
      <c r="H25" s="1055">
        <v>1</v>
      </c>
      <c r="I25" s="1224"/>
      <c r="J25" s="1225"/>
      <c r="K25" s="1051"/>
      <c r="L25" s="595" t="str">
        <f>mergeValue(A25)&amp;"."&amp;mergeValue(B25)&amp;"."&amp;mergeValue(C25)&amp;"."&amp;mergeValue(D25)&amp;"."&amp;mergeValue(F25)&amp;"."&amp;mergeValue(G25)&amp;"."&amp;mergeValue(H25)</f>
        <v>1.1.1.1.1.1.1</v>
      </c>
      <c r="M25" s="1073"/>
      <c r="N25" s="496"/>
      <c r="O25" s="564"/>
      <c r="P25" s="564"/>
      <c r="Q25" s="564"/>
      <c r="R25" s="495"/>
      <c r="S25" s="1097"/>
      <c r="T25" s="495"/>
      <c r="U25" s="1097"/>
      <c r="V25" s="586" t="str">
        <f>W25&amp;"-"&amp;Y25</f>
        <v>-</v>
      </c>
      <c r="W25" s="1214"/>
      <c r="X25" s="1179"/>
      <c r="Y25" s="1214"/>
      <c r="Z25" s="1179"/>
      <c r="AA25" s="672"/>
      <c r="AB25" s="1189" t="s">
        <v>670</v>
      </c>
      <c r="AC25" s="502" t="str">
        <f>strCheckDate(O25:AA25)</f>
        <v/>
      </c>
      <c r="AF25" s="506"/>
    </row>
    <row r="26" spans="1:32" ht="14.25" customHeight="1" hidden="1">
      <c r="A26" s="1172"/>
      <c r="B26" s="1172"/>
      <c r="C26" s="1172"/>
      <c r="D26" s="1172"/>
      <c r="E26" s="1172"/>
      <c r="F26" s="1172"/>
      <c r="G26" s="1172"/>
      <c r="H26" s="1055"/>
      <c r="I26" s="1224"/>
      <c r="J26" s="1225"/>
      <c r="K26" s="1051"/>
      <c r="L26" s="602"/>
      <c r="M26" s="648"/>
      <c r="N26" s="648"/>
      <c r="O26" s="564"/>
      <c r="P26" s="495"/>
      <c r="Q26" s="495"/>
      <c r="R26" s="495"/>
      <c r="S26" s="495"/>
      <c r="T26" s="495"/>
      <c r="U26" s="561"/>
      <c r="V26" s="586"/>
      <c r="W26" s="1178"/>
      <c r="X26" s="1179"/>
      <c r="Y26" s="1178"/>
      <c r="Z26" s="1179"/>
      <c r="AA26" s="539"/>
      <c r="AB26" s="1190"/>
      <c r="AF26" s="506">
        <f ca="1">OFFSET(AF26,-1,0)</f>
        <v>0</v>
      </c>
    </row>
    <row r="27" spans="1:33" s="477" customFormat="1" ht="15" customHeight="1">
      <c r="A27" s="1172"/>
      <c r="B27" s="1172"/>
      <c r="C27" s="1172"/>
      <c r="D27" s="1172"/>
      <c r="E27" s="1172"/>
      <c r="F27" s="1172"/>
      <c r="G27" s="1172"/>
      <c r="H27" s="1055"/>
      <c r="I27" s="1224"/>
      <c r="J27" s="1225"/>
      <c r="K27" s="1052"/>
      <c r="L27" s="540"/>
      <c r="M27" s="559" t="s">
        <v>41</v>
      </c>
      <c r="N27" s="553"/>
      <c r="O27" s="547"/>
      <c r="P27" s="547"/>
      <c r="Q27" s="547"/>
      <c r="R27" s="547"/>
      <c r="S27" s="547"/>
      <c r="T27" s="547"/>
      <c r="U27" s="547"/>
      <c r="V27" s="547"/>
      <c r="W27" s="565"/>
      <c r="X27" s="566"/>
      <c r="Y27" s="565"/>
      <c r="Z27" s="553"/>
      <c r="AA27" s="562"/>
      <c r="AB27" s="1191"/>
      <c r="AC27" s="503"/>
      <c r="AD27" s="503"/>
      <c r="AE27" s="503"/>
      <c r="AF27" s="503"/>
      <c r="AG27" s="503"/>
    </row>
    <row r="28" spans="1:33" s="477" customFormat="1" ht="15" customHeight="1">
      <c r="A28" s="1172"/>
      <c r="B28" s="1172"/>
      <c r="C28" s="1172"/>
      <c r="D28" s="1172"/>
      <c r="E28" s="1172"/>
      <c r="F28" s="1172"/>
      <c r="G28" s="1055"/>
      <c r="H28" s="1055"/>
      <c r="I28" s="1224"/>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172"/>
      <c r="B29" s="1172"/>
      <c r="C29" s="1172"/>
      <c r="D29" s="1172"/>
      <c r="E29" s="1172"/>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customHeight="1" hidden="1">
      <c r="A30" s="1172"/>
      <c r="B30" s="1172"/>
      <c r="C30" s="1172"/>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ht="14.25">
      <c r="A31" s="1172"/>
      <c r="B31" s="1172"/>
      <c r="C31" s="1172"/>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172"/>
      <c r="B32" s="1172"/>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172"/>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2:26" ht="3" customHeight="1">
      <c r="L35" s="487"/>
      <c r="M35" s="487"/>
      <c r="N35" s="487"/>
      <c r="O35" s="487"/>
      <c r="P35" s="487"/>
      <c r="Q35" s="487"/>
      <c r="R35" s="487"/>
      <c r="S35" s="487"/>
      <c r="T35" s="487"/>
      <c r="U35" s="487"/>
      <c r="V35" s="487"/>
      <c r="W35" s="487"/>
      <c r="X35" s="487"/>
      <c r="Y35" s="487"/>
      <c r="Z35" s="487"/>
    </row>
    <row r="36" spans="12:23" ht="89.25" customHeight="1">
      <c r="L36" s="1">
        <v>1</v>
      </c>
      <c r="M36" s="1165" t="s">
        <v>673</v>
      </c>
      <c r="N36" s="1165"/>
      <c r="O36" s="1165"/>
      <c r="P36" s="1165"/>
      <c r="Q36" s="1165"/>
      <c r="R36" s="1165"/>
      <c r="S36" s="1165"/>
      <c r="T36" s="1165"/>
      <c r="U36" s="1165"/>
      <c r="V36" s="1165"/>
      <c r="W36" s="1165"/>
    </row>
  </sheetData>
  <sheetProtection password="FA9C" sheet="1" objects="1" scenarios="1" formatColumns="0" formatRows="0"/>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7">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dataValidation allowBlank="1" prompt="Для выбора выполните двойной щелчок левой клавиши мыши по соответствующей ячейке." sqref="L27:Z29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dataValidation allowBlank="1" prompt="Для выбора выполните двойной щелчок левой клавиши мыши по соответствующей ячейке." sqref="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dataValidation allowBlank="1" prompt="Для выбора выполните двойной щелчок левой клавиши мыши по соответствующей ячейке." sqref="AA27 AA28:AB29"/>
    <dataValidation type="list" allowBlank="1" showInputMessage="1" showErrorMessage="1" errorTitle="Ошибка" error="Выберите значение из списка" sqref="JD23 WVP98306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JQ18:JQ24 WWC983058:WWC98306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prompt="Выберите значение из списка" errorTitle="Ошибка" error="Выберите значение из списка" sqref="JB24 WVN98306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V24:V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X24:X26 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showInputMessage="1" showErrorMessage="1" prompt="Для выбора выполните двойной щелчок левой клавиши мыши по соответствующей ячейке." sqref="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prompt="Укажите поставщика" errorTitle="Ошибка" error="Допускается ввод не более 900 символов!" sqref="M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3db00ba-300a-4f84-9c9d-9190a2471e1b}">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209</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c r="I8" s="196" t="s">
        <v>591</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c r="I9" s="196" t="s">
        <v>589</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344"/>
      <c r="D11" s="344"/>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70"/>
      <c r="B13" s="1170"/>
      <c r="C13" s="1170"/>
      <c r="D13" s="344">
        <v>1</v>
      </c>
      <c r="F13" s="335" t="str">
        <f>"4."&amp;mergeValue(A13)&amp;"."&amp;mergeValue(B13)&amp;"."&amp;mergeValue(C13)&amp;"."&amp;mergeValue(D13)</f>
        <v>4.1.1.1.1</v>
      </c>
      <c r="G13" s="420" t="s">
        <v>499</v>
      </c>
      <c r="H13" s="317"/>
      <c r="I13" s="1171" t="s">
        <v>592</v>
      </c>
      <c r="J13" s="334"/>
      <c r="K13" s="214"/>
      <c r="L13" s="214"/>
      <c r="M13" s="214"/>
      <c r="N13" s="214"/>
      <c r="O13" s="214"/>
      <c r="P13" s="214"/>
      <c r="Q13" s="214"/>
      <c r="R13" s="214"/>
      <c r="S13" s="214"/>
      <c r="T13" s="214"/>
    </row>
    <row r="14" spans="1:20" s="190" customFormat="1" ht="18.75">
      <c r="A14" s="1170"/>
      <c r="B14" s="1170"/>
      <c r="C14" s="1170"/>
      <c r="D14" s="344"/>
      <c r="F14" s="338"/>
      <c r="G14" s="150" t="s">
        <v>4</v>
      </c>
      <c r="H14" s="343"/>
      <c r="I14" s="1171"/>
      <c r="J14" s="334"/>
      <c r="K14" s="214"/>
      <c r="L14" s="214"/>
      <c r="M14" s="214"/>
      <c r="N14" s="214"/>
      <c r="O14" s="214"/>
      <c r="P14" s="214"/>
      <c r="Q14" s="214"/>
      <c r="R14" s="214"/>
      <c r="S14" s="214"/>
      <c r="T14" s="214"/>
    </row>
    <row r="15" spans="1:20" s="190" customFormat="1" ht="18.75">
      <c r="A15" s="1170"/>
      <c r="B15" s="1170"/>
      <c r="C15" s="344"/>
      <c r="D15" s="344"/>
      <c r="F15" s="338"/>
      <c r="G15" s="149" t="s">
        <v>403</v>
      </c>
      <c r="H15" s="339"/>
      <c r="I15" s="340"/>
      <c r="J15" s="334"/>
      <c r="K15" s="214"/>
      <c r="L15" s="214"/>
      <c r="M15" s="214"/>
      <c r="N15" s="214"/>
      <c r="O15" s="214"/>
      <c r="P15" s="214"/>
      <c r="Q15" s="214"/>
      <c r="R15" s="214"/>
      <c r="S15" s="214"/>
      <c r="T15" s="214"/>
    </row>
    <row r="16" spans="1:20" s="190" customFormat="1" ht="18.75">
      <c r="A16" s="117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65" t="s">
        <v>594</v>
      </c>
      <c r="H19" s="116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6a84d91-b0cf-4120-be93-fdb889aa920f}">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7" style="508" hidden="1" customWidth="1"/>
    <col min="9" max="9" width="3.71428571428571" style="485" customWidth="1"/>
    <col min="10" max="11" width="3.71428571428571" style="484" customWidth="1"/>
    <col min="12" max="12" width="12.7142857142857" style="478" customWidth="1"/>
    <col min="13" max="13" width="47.4285714285714" style="478" customWidth="1"/>
    <col min="14" max="16" width="3.71428571428571" style="478" customWidth="1"/>
    <col min="17" max="17" width="23.7142857142857" style="478" customWidth="1"/>
    <col min="18" max="20" width="3.71428571428571" style="478" customWidth="1"/>
    <col min="21" max="21" width="23.7142857142857" style="478" customWidth="1"/>
    <col min="22" max="24" width="3.71428571428571" style="478" customWidth="1"/>
    <col min="25" max="27" width="23.7142857142857" style="478" customWidth="1"/>
    <col min="28" max="28" width="11.7142857142857" style="478" customWidth="1"/>
    <col min="29" max="29" width="3.71428571428571" style="478" customWidth="1"/>
    <col min="30" max="30" width="11.7142857142857" style="478" customWidth="1"/>
    <col min="31" max="31" width="8.57142857142857" style="478" hidden="1" customWidth="1"/>
    <col min="32" max="32" width="4.71428571428571" style="478" customWidth="1"/>
    <col min="33" max="33" width="115.714285714286" style="478" customWidth="1"/>
    <col min="34" max="35" width="10.5714285714286" style="502"/>
    <col min="36" max="36" width="13.4285714285714" style="502" customWidth="1"/>
    <col min="37" max="37" width="10.5714285714286" style="502"/>
    <col min="38" max="246" width="10.5714285714286" style="478"/>
    <col min="247" max="254" width="0" style="478" hidden="1" customWidth="1"/>
    <col min="255" max="257" width="3.71428571428571" style="478" customWidth="1"/>
    <col min="258" max="258" width="12.7142857142857" style="478" customWidth="1"/>
    <col min="259" max="259" width="47.4285714285714" style="478" customWidth="1"/>
    <col min="260" max="260" width="5.57142857142857" style="478" customWidth="1"/>
    <col min="261" max="262" width="3.71428571428571" style="478" customWidth="1"/>
    <col min="263" max="263" width="22" style="478" customWidth="1"/>
    <col min="264" max="264" width="5.57142857142857" style="478" customWidth="1"/>
    <col min="265" max="266" width="3.71428571428571" style="478" customWidth="1"/>
    <col min="267" max="267" width="22" style="478" customWidth="1"/>
    <col min="268" max="268" width="5.57142857142857" style="478" customWidth="1"/>
    <col min="269" max="270" width="3.71428571428571" style="478" customWidth="1"/>
    <col min="271" max="271" width="22" style="478" customWidth="1"/>
    <col min="272" max="273" width="15.7142857142857" style="478"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281" width="10.5714285714286" style="478"/>
    <col min="282" max="282" width="13.4285714285714" style="478" customWidth="1"/>
    <col min="283" max="502" width="10.5714285714286" style="478"/>
    <col min="503" max="510" width="0" style="478" hidden="1" customWidth="1"/>
    <col min="511" max="513" width="3.71428571428571" style="478" customWidth="1"/>
    <col min="514" max="514" width="12.7142857142857" style="478" customWidth="1"/>
    <col min="515" max="515" width="47.4285714285714" style="478" customWidth="1"/>
    <col min="516" max="516" width="5.57142857142857" style="478" customWidth="1"/>
    <col min="517" max="518" width="3.71428571428571" style="478" customWidth="1"/>
    <col min="519" max="519" width="22" style="478" customWidth="1"/>
    <col min="520" max="520" width="5.57142857142857" style="478" customWidth="1"/>
    <col min="521" max="522" width="3.71428571428571" style="478" customWidth="1"/>
    <col min="523" max="523" width="22" style="478" customWidth="1"/>
    <col min="524" max="524" width="5.57142857142857" style="478" customWidth="1"/>
    <col min="525" max="526" width="3.71428571428571" style="478" customWidth="1"/>
    <col min="527" max="527" width="22" style="478" customWidth="1"/>
    <col min="528" max="529" width="15.7142857142857" style="478"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537" width="10.5714285714286" style="478"/>
    <col min="538" max="538" width="13.4285714285714" style="478" customWidth="1"/>
    <col min="539" max="758" width="10.5714285714286" style="478"/>
    <col min="759" max="766" width="0" style="478" hidden="1" customWidth="1"/>
    <col min="767" max="769" width="3.71428571428571" style="478" customWidth="1"/>
    <col min="770" max="770" width="12.7142857142857" style="478" customWidth="1"/>
    <col min="771" max="771" width="47.4285714285714" style="478" customWidth="1"/>
    <col min="772" max="772" width="5.57142857142857" style="478" customWidth="1"/>
    <col min="773" max="774" width="3.71428571428571" style="478" customWidth="1"/>
    <col min="775" max="775" width="22" style="478" customWidth="1"/>
    <col min="776" max="776" width="5.57142857142857" style="478" customWidth="1"/>
    <col min="777" max="778" width="3.71428571428571" style="478" customWidth="1"/>
    <col min="779" max="779" width="22" style="478" customWidth="1"/>
    <col min="780" max="780" width="5.57142857142857" style="478" customWidth="1"/>
    <col min="781" max="782" width="3.71428571428571" style="478" customWidth="1"/>
    <col min="783" max="783" width="22" style="478" customWidth="1"/>
    <col min="784" max="785" width="15.7142857142857" style="478"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793" width="10.5714285714286" style="478"/>
    <col min="794" max="794" width="13.4285714285714" style="478" customWidth="1"/>
    <col min="795" max="1014" width="10.5714285714286" style="478"/>
    <col min="1015" max="1022" width="0" style="478" hidden="1" customWidth="1"/>
    <col min="1023" max="1025" width="3.71428571428571" style="478" customWidth="1"/>
    <col min="1026" max="1026" width="12.7142857142857" style="478" customWidth="1"/>
    <col min="1027" max="1027" width="47.4285714285714" style="478" customWidth="1"/>
    <col min="1028" max="1028" width="5.57142857142857" style="478" customWidth="1"/>
    <col min="1029" max="1030" width="3.71428571428571" style="478" customWidth="1"/>
    <col min="1031" max="1031" width="22" style="478" customWidth="1"/>
    <col min="1032" max="1032" width="5.57142857142857" style="478" customWidth="1"/>
    <col min="1033" max="1034" width="3.71428571428571" style="478" customWidth="1"/>
    <col min="1035" max="1035" width="22" style="478" customWidth="1"/>
    <col min="1036" max="1036" width="5.57142857142857" style="478" customWidth="1"/>
    <col min="1037" max="1038" width="3.71428571428571" style="478" customWidth="1"/>
    <col min="1039" max="1039" width="22" style="478" customWidth="1"/>
    <col min="1040" max="1041" width="15.7142857142857" style="478"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049" width="10.5714285714286" style="478"/>
    <col min="1050" max="1050" width="13.4285714285714" style="478" customWidth="1"/>
    <col min="1051" max="1270" width="10.5714285714286" style="478"/>
    <col min="1271" max="1278" width="0" style="478" hidden="1" customWidth="1"/>
    <col min="1279" max="1281" width="3.71428571428571" style="478" customWidth="1"/>
    <col min="1282" max="1282" width="12.7142857142857" style="478" customWidth="1"/>
    <col min="1283" max="1283" width="47.4285714285714" style="478" customWidth="1"/>
    <col min="1284" max="1284" width="5.57142857142857" style="478" customWidth="1"/>
    <col min="1285" max="1286" width="3.71428571428571" style="478" customWidth="1"/>
    <col min="1287" max="1287" width="22" style="478" customWidth="1"/>
    <col min="1288" max="1288" width="5.57142857142857" style="478" customWidth="1"/>
    <col min="1289" max="1290" width="3.71428571428571" style="478" customWidth="1"/>
    <col min="1291" max="1291" width="22" style="478" customWidth="1"/>
    <col min="1292" max="1292" width="5.57142857142857" style="478" customWidth="1"/>
    <col min="1293" max="1294" width="3.71428571428571" style="478" customWidth="1"/>
    <col min="1295" max="1295" width="22" style="478" customWidth="1"/>
    <col min="1296" max="1297" width="15.7142857142857" style="478"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305" width="10.5714285714286" style="478"/>
    <col min="1306" max="1306" width="13.4285714285714" style="478" customWidth="1"/>
    <col min="1307" max="1526" width="10.5714285714286" style="478"/>
    <col min="1527" max="1534" width="0" style="478" hidden="1" customWidth="1"/>
    <col min="1535" max="1537" width="3.71428571428571" style="478" customWidth="1"/>
    <col min="1538" max="1538" width="12.7142857142857" style="478" customWidth="1"/>
    <col min="1539" max="1539" width="47.4285714285714" style="478" customWidth="1"/>
    <col min="1540" max="1540" width="5.57142857142857" style="478" customWidth="1"/>
    <col min="1541" max="1542" width="3.71428571428571" style="478" customWidth="1"/>
    <col min="1543" max="1543" width="22" style="478" customWidth="1"/>
    <col min="1544" max="1544" width="5.57142857142857" style="478" customWidth="1"/>
    <col min="1545" max="1546" width="3.71428571428571" style="478" customWidth="1"/>
    <col min="1547" max="1547" width="22" style="478" customWidth="1"/>
    <col min="1548" max="1548" width="5.57142857142857" style="478" customWidth="1"/>
    <col min="1549" max="1550" width="3.71428571428571" style="478" customWidth="1"/>
    <col min="1551" max="1551" width="22" style="478" customWidth="1"/>
    <col min="1552" max="1553" width="15.7142857142857" style="478"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561" width="10.5714285714286" style="478"/>
    <col min="1562" max="1562" width="13.4285714285714" style="478" customWidth="1"/>
    <col min="1563" max="1782" width="10.5714285714286" style="478"/>
    <col min="1783" max="1790" width="0" style="478" hidden="1" customWidth="1"/>
    <col min="1791" max="1793" width="3.71428571428571" style="478" customWidth="1"/>
    <col min="1794" max="1794" width="12.7142857142857" style="478" customWidth="1"/>
    <col min="1795" max="1795" width="47.4285714285714" style="478" customWidth="1"/>
    <col min="1796" max="1796" width="5.57142857142857" style="478" customWidth="1"/>
    <col min="1797" max="1798" width="3.71428571428571" style="478" customWidth="1"/>
    <col min="1799" max="1799" width="22" style="478" customWidth="1"/>
    <col min="1800" max="1800" width="5.57142857142857" style="478" customWidth="1"/>
    <col min="1801" max="1802" width="3.71428571428571" style="478" customWidth="1"/>
    <col min="1803" max="1803" width="22" style="478" customWidth="1"/>
    <col min="1804" max="1804" width="5.57142857142857" style="478" customWidth="1"/>
    <col min="1805" max="1806" width="3.71428571428571" style="478" customWidth="1"/>
    <col min="1807" max="1807" width="22" style="478" customWidth="1"/>
    <col min="1808" max="1809" width="15.7142857142857" style="478"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1817" width="10.5714285714286" style="478"/>
    <col min="1818" max="1818" width="13.4285714285714" style="478" customWidth="1"/>
    <col min="1819" max="2038" width="10.5714285714286" style="478"/>
    <col min="2039" max="2046" width="0" style="478" hidden="1" customWidth="1"/>
    <col min="2047" max="2049" width="3.71428571428571" style="478" customWidth="1"/>
    <col min="2050" max="2050" width="12.7142857142857" style="478" customWidth="1"/>
    <col min="2051" max="2051" width="47.4285714285714" style="478" customWidth="1"/>
    <col min="2052" max="2052" width="5.57142857142857" style="478" customWidth="1"/>
    <col min="2053" max="2054" width="3.71428571428571" style="478" customWidth="1"/>
    <col min="2055" max="2055" width="22" style="478" customWidth="1"/>
    <col min="2056" max="2056" width="5.57142857142857" style="478" customWidth="1"/>
    <col min="2057" max="2058" width="3.71428571428571" style="478" customWidth="1"/>
    <col min="2059" max="2059" width="22" style="478" customWidth="1"/>
    <col min="2060" max="2060" width="5.57142857142857" style="478" customWidth="1"/>
    <col min="2061" max="2062" width="3.71428571428571" style="478" customWidth="1"/>
    <col min="2063" max="2063" width="22" style="478" customWidth="1"/>
    <col min="2064" max="2065" width="15.7142857142857" style="478"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073" width="10.5714285714286" style="478"/>
    <col min="2074" max="2074" width="13.4285714285714" style="478" customWidth="1"/>
    <col min="2075" max="2294" width="10.5714285714286" style="478"/>
    <col min="2295" max="2302" width="0" style="478" hidden="1" customWidth="1"/>
    <col min="2303" max="2305" width="3.71428571428571" style="478" customWidth="1"/>
    <col min="2306" max="2306" width="12.7142857142857" style="478" customWidth="1"/>
    <col min="2307" max="2307" width="47.4285714285714" style="478" customWidth="1"/>
    <col min="2308" max="2308" width="5.57142857142857" style="478" customWidth="1"/>
    <col min="2309" max="2310" width="3.71428571428571" style="478" customWidth="1"/>
    <col min="2311" max="2311" width="22" style="478" customWidth="1"/>
    <col min="2312" max="2312" width="5.57142857142857" style="478" customWidth="1"/>
    <col min="2313" max="2314" width="3.71428571428571" style="478" customWidth="1"/>
    <col min="2315" max="2315" width="22" style="478" customWidth="1"/>
    <col min="2316" max="2316" width="5.57142857142857" style="478" customWidth="1"/>
    <col min="2317" max="2318" width="3.71428571428571" style="478" customWidth="1"/>
    <col min="2319" max="2319" width="22" style="478" customWidth="1"/>
    <col min="2320" max="2321" width="15.7142857142857" style="478"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329" width="10.5714285714286" style="478"/>
    <col min="2330" max="2330" width="13.4285714285714" style="478" customWidth="1"/>
    <col min="2331" max="2550" width="10.5714285714286" style="478"/>
    <col min="2551" max="2558" width="0" style="478" hidden="1" customWidth="1"/>
    <col min="2559" max="2561" width="3.71428571428571" style="478" customWidth="1"/>
    <col min="2562" max="2562" width="12.7142857142857" style="478" customWidth="1"/>
    <col min="2563" max="2563" width="47.4285714285714" style="478" customWidth="1"/>
    <col min="2564" max="2564" width="5.57142857142857" style="478" customWidth="1"/>
    <col min="2565" max="2566" width="3.71428571428571" style="478" customWidth="1"/>
    <col min="2567" max="2567" width="22" style="478" customWidth="1"/>
    <col min="2568" max="2568" width="5.57142857142857" style="478" customWidth="1"/>
    <col min="2569" max="2570" width="3.71428571428571" style="478" customWidth="1"/>
    <col min="2571" max="2571" width="22" style="478" customWidth="1"/>
    <col min="2572" max="2572" width="5.57142857142857" style="478" customWidth="1"/>
    <col min="2573" max="2574" width="3.71428571428571" style="478" customWidth="1"/>
    <col min="2575" max="2575" width="22" style="478" customWidth="1"/>
    <col min="2576" max="2577" width="15.7142857142857" style="478"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585" width="10.5714285714286" style="478"/>
    <col min="2586" max="2586" width="13.4285714285714" style="478" customWidth="1"/>
    <col min="2587" max="2806" width="10.5714285714286" style="478"/>
    <col min="2807" max="2814" width="0" style="478" hidden="1" customWidth="1"/>
    <col min="2815" max="2817" width="3.71428571428571" style="478" customWidth="1"/>
    <col min="2818" max="2818" width="12.7142857142857" style="478" customWidth="1"/>
    <col min="2819" max="2819" width="47.4285714285714" style="478" customWidth="1"/>
    <col min="2820" max="2820" width="5.57142857142857" style="478" customWidth="1"/>
    <col min="2821" max="2822" width="3.71428571428571" style="478" customWidth="1"/>
    <col min="2823" max="2823" width="22" style="478" customWidth="1"/>
    <col min="2824" max="2824" width="5.57142857142857" style="478" customWidth="1"/>
    <col min="2825" max="2826" width="3.71428571428571" style="478" customWidth="1"/>
    <col min="2827" max="2827" width="22" style="478" customWidth="1"/>
    <col min="2828" max="2828" width="5.57142857142857" style="478" customWidth="1"/>
    <col min="2829" max="2830" width="3.71428571428571" style="478" customWidth="1"/>
    <col min="2831" max="2831" width="22" style="478" customWidth="1"/>
    <col min="2832" max="2833" width="15.7142857142857" style="478"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2841" width="10.5714285714286" style="478"/>
    <col min="2842" max="2842" width="13.4285714285714" style="478" customWidth="1"/>
    <col min="2843" max="3062" width="10.5714285714286" style="478"/>
    <col min="3063" max="3070" width="0" style="478" hidden="1" customWidth="1"/>
    <col min="3071" max="3073" width="3.71428571428571" style="478" customWidth="1"/>
    <col min="3074" max="3074" width="12.7142857142857" style="478" customWidth="1"/>
    <col min="3075" max="3075" width="47.4285714285714" style="478" customWidth="1"/>
    <col min="3076" max="3076" width="5.57142857142857" style="478" customWidth="1"/>
    <col min="3077" max="3078" width="3.71428571428571" style="478" customWidth="1"/>
    <col min="3079" max="3079" width="22" style="478" customWidth="1"/>
    <col min="3080" max="3080" width="5.57142857142857" style="478" customWidth="1"/>
    <col min="3081" max="3082" width="3.71428571428571" style="478" customWidth="1"/>
    <col min="3083" max="3083" width="22" style="478" customWidth="1"/>
    <col min="3084" max="3084" width="5.57142857142857" style="478" customWidth="1"/>
    <col min="3085" max="3086" width="3.71428571428571" style="478" customWidth="1"/>
    <col min="3087" max="3087" width="22" style="478" customWidth="1"/>
    <col min="3088" max="3089" width="15.7142857142857" style="478"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097" width="10.5714285714286" style="478"/>
    <col min="3098" max="3098" width="13.4285714285714" style="478" customWidth="1"/>
    <col min="3099" max="3318" width="10.5714285714286" style="478"/>
    <col min="3319" max="3326" width="0" style="478" hidden="1" customWidth="1"/>
    <col min="3327" max="3329" width="3.71428571428571" style="478" customWidth="1"/>
    <col min="3330" max="3330" width="12.7142857142857" style="478" customWidth="1"/>
    <col min="3331" max="3331" width="47.4285714285714" style="478" customWidth="1"/>
    <col min="3332" max="3332" width="5.57142857142857" style="478" customWidth="1"/>
    <col min="3333" max="3334" width="3.71428571428571" style="478" customWidth="1"/>
    <col min="3335" max="3335" width="22" style="478" customWidth="1"/>
    <col min="3336" max="3336" width="5.57142857142857" style="478" customWidth="1"/>
    <col min="3337" max="3338" width="3.71428571428571" style="478" customWidth="1"/>
    <col min="3339" max="3339" width="22" style="478" customWidth="1"/>
    <col min="3340" max="3340" width="5.57142857142857" style="478" customWidth="1"/>
    <col min="3341" max="3342" width="3.71428571428571" style="478" customWidth="1"/>
    <col min="3343" max="3343" width="22" style="478" customWidth="1"/>
    <col min="3344" max="3345" width="15.7142857142857" style="478"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353" width="10.5714285714286" style="478"/>
    <col min="3354" max="3354" width="13.4285714285714" style="478" customWidth="1"/>
    <col min="3355" max="3574" width="10.5714285714286" style="478"/>
    <col min="3575" max="3582" width="0" style="478" hidden="1" customWidth="1"/>
    <col min="3583" max="3585" width="3.71428571428571" style="478" customWidth="1"/>
    <col min="3586" max="3586" width="12.7142857142857" style="478" customWidth="1"/>
    <col min="3587" max="3587" width="47.4285714285714" style="478" customWidth="1"/>
    <col min="3588" max="3588" width="5.57142857142857" style="478" customWidth="1"/>
    <col min="3589" max="3590" width="3.71428571428571" style="478" customWidth="1"/>
    <col min="3591" max="3591" width="22" style="478" customWidth="1"/>
    <col min="3592" max="3592" width="5.57142857142857" style="478" customWidth="1"/>
    <col min="3593" max="3594" width="3.71428571428571" style="478" customWidth="1"/>
    <col min="3595" max="3595" width="22" style="478" customWidth="1"/>
    <col min="3596" max="3596" width="5.57142857142857" style="478" customWidth="1"/>
    <col min="3597" max="3598" width="3.71428571428571" style="478" customWidth="1"/>
    <col min="3599" max="3599" width="22" style="478" customWidth="1"/>
    <col min="3600" max="3601" width="15.7142857142857" style="478"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609" width="10.5714285714286" style="478"/>
    <col min="3610" max="3610" width="13.4285714285714" style="478" customWidth="1"/>
    <col min="3611" max="3830" width="10.5714285714286" style="478"/>
    <col min="3831" max="3838" width="0" style="478" hidden="1" customWidth="1"/>
    <col min="3839" max="3841" width="3.71428571428571" style="478" customWidth="1"/>
    <col min="3842" max="3842" width="12.7142857142857" style="478" customWidth="1"/>
    <col min="3843" max="3843" width="47.4285714285714" style="478" customWidth="1"/>
    <col min="3844" max="3844" width="5.57142857142857" style="478" customWidth="1"/>
    <col min="3845" max="3846" width="3.71428571428571" style="478" customWidth="1"/>
    <col min="3847" max="3847" width="22" style="478" customWidth="1"/>
    <col min="3848" max="3848" width="5.57142857142857" style="478" customWidth="1"/>
    <col min="3849" max="3850" width="3.71428571428571" style="478" customWidth="1"/>
    <col min="3851" max="3851" width="22" style="478" customWidth="1"/>
    <col min="3852" max="3852" width="5.57142857142857" style="478" customWidth="1"/>
    <col min="3853" max="3854" width="3.71428571428571" style="478" customWidth="1"/>
    <col min="3855" max="3855" width="22" style="478" customWidth="1"/>
    <col min="3856" max="3857" width="15.7142857142857" style="478"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3865" width="10.5714285714286" style="478"/>
    <col min="3866" max="3866" width="13.4285714285714" style="478" customWidth="1"/>
    <col min="3867" max="4086" width="10.5714285714286" style="478"/>
    <col min="4087" max="4094" width="0" style="478" hidden="1" customWidth="1"/>
    <col min="4095" max="4097" width="3.71428571428571" style="478" customWidth="1"/>
    <col min="4098" max="4098" width="12.7142857142857" style="478" customWidth="1"/>
    <col min="4099" max="4099" width="47.4285714285714" style="478" customWidth="1"/>
    <col min="4100" max="4100" width="5.57142857142857" style="478" customWidth="1"/>
    <col min="4101" max="4102" width="3.71428571428571" style="478" customWidth="1"/>
    <col min="4103" max="4103" width="22" style="478" customWidth="1"/>
    <col min="4104" max="4104" width="5.57142857142857" style="478" customWidth="1"/>
    <col min="4105" max="4106" width="3.71428571428571" style="478" customWidth="1"/>
    <col min="4107" max="4107" width="22" style="478" customWidth="1"/>
    <col min="4108" max="4108" width="5.57142857142857" style="478" customWidth="1"/>
    <col min="4109" max="4110" width="3.71428571428571" style="478" customWidth="1"/>
    <col min="4111" max="4111" width="22" style="478" customWidth="1"/>
    <col min="4112" max="4113" width="15.7142857142857" style="478"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121" width="10.5714285714286" style="478"/>
    <col min="4122" max="4122" width="13.4285714285714" style="478" customWidth="1"/>
    <col min="4123" max="4342" width="10.5714285714286" style="478"/>
    <col min="4343" max="4350" width="0" style="478" hidden="1" customWidth="1"/>
    <col min="4351" max="4353" width="3.71428571428571" style="478" customWidth="1"/>
    <col min="4354" max="4354" width="12.7142857142857" style="478" customWidth="1"/>
    <col min="4355" max="4355" width="47.4285714285714" style="478" customWidth="1"/>
    <col min="4356" max="4356" width="5.57142857142857" style="478" customWidth="1"/>
    <col min="4357" max="4358" width="3.71428571428571" style="478" customWidth="1"/>
    <col min="4359" max="4359" width="22" style="478" customWidth="1"/>
    <col min="4360" max="4360" width="5.57142857142857" style="478" customWidth="1"/>
    <col min="4361" max="4362" width="3.71428571428571" style="478" customWidth="1"/>
    <col min="4363" max="4363" width="22" style="478" customWidth="1"/>
    <col min="4364" max="4364" width="5.57142857142857" style="478" customWidth="1"/>
    <col min="4365" max="4366" width="3.71428571428571" style="478" customWidth="1"/>
    <col min="4367" max="4367" width="22" style="478" customWidth="1"/>
    <col min="4368" max="4369" width="15.7142857142857" style="478"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377" width="10.5714285714286" style="478"/>
    <col min="4378" max="4378" width="13.4285714285714" style="478" customWidth="1"/>
    <col min="4379" max="4598" width="10.5714285714286" style="478"/>
    <col min="4599" max="4606" width="0" style="478" hidden="1" customWidth="1"/>
    <col min="4607" max="4609" width="3.71428571428571" style="478" customWidth="1"/>
    <col min="4610" max="4610" width="12.7142857142857" style="478" customWidth="1"/>
    <col min="4611" max="4611" width="47.4285714285714" style="478" customWidth="1"/>
    <col min="4612" max="4612" width="5.57142857142857" style="478" customWidth="1"/>
    <col min="4613" max="4614" width="3.71428571428571" style="478" customWidth="1"/>
    <col min="4615" max="4615" width="22" style="478" customWidth="1"/>
    <col min="4616" max="4616" width="5.57142857142857" style="478" customWidth="1"/>
    <col min="4617" max="4618" width="3.71428571428571" style="478" customWidth="1"/>
    <col min="4619" max="4619" width="22" style="478" customWidth="1"/>
    <col min="4620" max="4620" width="5.57142857142857" style="478" customWidth="1"/>
    <col min="4621" max="4622" width="3.71428571428571" style="478" customWidth="1"/>
    <col min="4623" max="4623" width="22" style="478" customWidth="1"/>
    <col min="4624" max="4625" width="15.7142857142857" style="478"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633" width="10.5714285714286" style="478"/>
    <col min="4634" max="4634" width="13.4285714285714" style="478" customWidth="1"/>
    <col min="4635" max="4854" width="10.5714285714286" style="478"/>
    <col min="4855" max="4862" width="0" style="478" hidden="1" customWidth="1"/>
    <col min="4863" max="4865" width="3.71428571428571" style="478" customWidth="1"/>
    <col min="4866" max="4866" width="12.7142857142857" style="478" customWidth="1"/>
    <col min="4867" max="4867" width="47.4285714285714" style="478" customWidth="1"/>
    <col min="4868" max="4868" width="5.57142857142857" style="478" customWidth="1"/>
    <col min="4869" max="4870" width="3.71428571428571" style="478" customWidth="1"/>
    <col min="4871" max="4871" width="22" style="478" customWidth="1"/>
    <col min="4872" max="4872" width="5.57142857142857" style="478" customWidth="1"/>
    <col min="4873" max="4874" width="3.71428571428571" style="478" customWidth="1"/>
    <col min="4875" max="4875" width="22" style="478" customWidth="1"/>
    <col min="4876" max="4876" width="5.57142857142857" style="478" customWidth="1"/>
    <col min="4877" max="4878" width="3.71428571428571" style="478" customWidth="1"/>
    <col min="4879" max="4879" width="22" style="478" customWidth="1"/>
    <col min="4880" max="4881" width="15.7142857142857" style="478"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4889" width="10.5714285714286" style="478"/>
    <col min="4890" max="4890" width="13.4285714285714" style="478" customWidth="1"/>
    <col min="4891" max="5110" width="10.5714285714286" style="478"/>
    <col min="5111" max="5118" width="0" style="478" hidden="1" customWidth="1"/>
    <col min="5119" max="5121" width="3.71428571428571" style="478" customWidth="1"/>
    <col min="5122" max="5122" width="12.7142857142857" style="478" customWidth="1"/>
    <col min="5123" max="5123" width="47.4285714285714" style="478" customWidth="1"/>
    <col min="5124" max="5124" width="5.57142857142857" style="478" customWidth="1"/>
    <col min="5125" max="5126" width="3.71428571428571" style="478" customWidth="1"/>
    <col min="5127" max="5127" width="22" style="478" customWidth="1"/>
    <col min="5128" max="5128" width="5.57142857142857" style="478" customWidth="1"/>
    <col min="5129" max="5130" width="3.71428571428571" style="478" customWidth="1"/>
    <col min="5131" max="5131" width="22" style="478" customWidth="1"/>
    <col min="5132" max="5132" width="5.57142857142857" style="478" customWidth="1"/>
    <col min="5133" max="5134" width="3.71428571428571" style="478" customWidth="1"/>
    <col min="5135" max="5135" width="22" style="478" customWidth="1"/>
    <col min="5136" max="5137" width="15.7142857142857" style="478"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145" width="10.5714285714286" style="478"/>
    <col min="5146" max="5146" width="13.4285714285714" style="478" customWidth="1"/>
    <col min="5147" max="5366" width="10.5714285714286" style="478"/>
    <col min="5367" max="5374" width="0" style="478" hidden="1" customWidth="1"/>
    <col min="5375" max="5377" width="3.71428571428571" style="478" customWidth="1"/>
    <col min="5378" max="5378" width="12.7142857142857" style="478" customWidth="1"/>
    <col min="5379" max="5379" width="47.4285714285714" style="478" customWidth="1"/>
    <col min="5380" max="5380" width="5.57142857142857" style="478" customWidth="1"/>
    <col min="5381" max="5382" width="3.71428571428571" style="478" customWidth="1"/>
    <col min="5383" max="5383" width="22" style="478" customWidth="1"/>
    <col min="5384" max="5384" width="5.57142857142857" style="478" customWidth="1"/>
    <col min="5385" max="5386" width="3.71428571428571" style="478" customWidth="1"/>
    <col min="5387" max="5387" width="22" style="478" customWidth="1"/>
    <col min="5388" max="5388" width="5.57142857142857" style="478" customWidth="1"/>
    <col min="5389" max="5390" width="3.71428571428571" style="478" customWidth="1"/>
    <col min="5391" max="5391" width="22" style="478" customWidth="1"/>
    <col min="5392" max="5393" width="15.7142857142857" style="478"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401" width="10.5714285714286" style="478"/>
    <col min="5402" max="5402" width="13.4285714285714" style="478" customWidth="1"/>
    <col min="5403" max="5622" width="10.5714285714286" style="478"/>
    <col min="5623" max="5630" width="0" style="478" hidden="1" customWidth="1"/>
    <col min="5631" max="5633" width="3.71428571428571" style="478" customWidth="1"/>
    <col min="5634" max="5634" width="12.7142857142857" style="478" customWidth="1"/>
    <col min="5635" max="5635" width="47.4285714285714" style="478" customWidth="1"/>
    <col min="5636" max="5636" width="5.57142857142857" style="478" customWidth="1"/>
    <col min="5637" max="5638" width="3.71428571428571" style="478" customWidth="1"/>
    <col min="5639" max="5639" width="22" style="478" customWidth="1"/>
    <col min="5640" max="5640" width="5.57142857142857" style="478" customWidth="1"/>
    <col min="5641" max="5642" width="3.71428571428571" style="478" customWidth="1"/>
    <col min="5643" max="5643" width="22" style="478" customWidth="1"/>
    <col min="5644" max="5644" width="5.57142857142857" style="478" customWidth="1"/>
    <col min="5645" max="5646" width="3.71428571428571" style="478" customWidth="1"/>
    <col min="5647" max="5647" width="22" style="478" customWidth="1"/>
    <col min="5648" max="5649" width="15.7142857142857" style="478"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657" width="10.5714285714286" style="478"/>
    <col min="5658" max="5658" width="13.4285714285714" style="478" customWidth="1"/>
    <col min="5659" max="5878" width="10.5714285714286" style="478"/>
    <col min="5879" max="5886" width="0" style="478" hidden="1" customWidth="1"/>
    <col min="5887" max="5889" width="3.71428571428571" style="478" customWidth="1"/>
    <col min="5890" max="5890" width="12.7142857142857" style="478" customWidth="1"/>
    <col min="5891" max="5891" width="47.4285714285714" style="478" customWidth="1"/>
    <col min="5892" max="5892" width="5.57142857142857" style="478" customWidth="1"/>
    <col min="5893" max="5894" width="3.71428571428571" style="478" customWidth="1"/>
    <col min="5895" max="5895" width="22" style="478" customWidth="1"/>
    <col min="5896" max="5896" width="5.57142857142857" style="478" customWidth="1"/>
    <col min="5897" max="5898" width="3.71428571428571" style="478" customWidth="1"/>
    <col min="5899" max="5899" width="22" style="478" customWidth="1"/>
    <col min="5900" max="5900" width="5.57142857142857" style="478" customWidth="1"/>
    <col min="5901" max="5902" width="3.71428571428571" style="478" customWidth="1"/>
    <col min="5903" max="5903" width="22" style="478" customWidth="1"/>
    <col min="5904" max="5905" width="15.7142857142857" style="478"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5913" width="10.5714285714286" style="478"/>
    <col min="5914" max="5914" width="13.4285714285714" style="478" customWidth="1"/>
    <col min="5915" max="6134" width="10.5714285714286" style="478"/>
    <col min="6135" max="6142" width="0" style="478" hidden="1" customWidth="1"/>
    <col min="6143" max="6145" width="3.71428571428571" style="478" customWidth="1"/>
    <col min="6146" max="6146" width="12.7142857142857" style="478" customWidth="1"/>
    <col min="6147" max="6147" width="47.4285714285714" style="478" customWidth="1"/>
    <col min="6148" max="6148" width="5.57142857142857" style="478" customWidth="1"/>
    <col min="6149" max="6150" width="3.71428571428571" style="478" customWidth="1"/>
    <col min="6151" max="6151" width="22" style="478" customWidth="1"/>
    <col min="6152" max="6152" width="5.57142857142857" style="478" customWidth="1"/>
    <col min="6153" max="6154" width="3.71428571428571" style="478" customWidth="1"/>
    <col min="6155" max="6155" width="22" style="478" customWidth="1"/>
    <col min="6156" max="6156" width="5.57142857142857" style="478" customWidth="1"/>
    <col min="6157" max="6158" width="3.71428571428571" style="478" customWidth="1"/>
    <col min="6159" max="6159" width="22" style="478" customWidth="1"/>
    <col min="6160" max="6161" width="15.7142857142857" style="478"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169" width="10.5714285714286" style="478"/>
    <col min="6170" max="6170" width="13.4285714285714" style="478" customWidth="1"/>
    <col min="6171" max="6390" width="10.5714285714286" style="478"/>
    <col min="6391" max="6398" width="0" style="478" hidden="1" customWidth="1"/>
    <col min="6399" max="6401" width="3.71428571428571" style="478" customWidth="1"/>
    <col min="6402" max="6402" width="12.7142857142857" style="478" customWidth="1"/>
    <col min="6403" max="6403" width="47.4285714285714" style="478" customWidth="1"/>
    <col min="6404" max="6404" width="5.57142857142857" style="478" customWidth="1"/>
    <col min="6405" max="6406" width="3.71428571428571" style="478" customWidth="1"/>
    <col min="6407" max="6407" width="22" style="478" customWidth="1"/>
    <col min="6408" max="6408" width="5.57142857142857" style="478" customWidth="1"/>
    <col min="6409" max="6410" width="3.71428571428571" style="478" customWidth="1"/>
    <col min="6411" max="6411" width="22" style="478" customWidth="1"/>
    <col min="6412" max="6412" width="5.57142857142857" style="478" customWidth="1"/>
    <col min="6413" max="6414" width="3.71428571428571" style="478" customWidth="1"/>
    <col min="6415" max="6415" width="22" style="478" customWidth="1"/>
    <col min="6416" max="6417" width="15.7142857142857" style="478"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425" width="10.5714285714286" style="478"/>
    <col min="6426" max="6426" width="13.4285714285714" style="478" customWidth="1"/>
    <col min="6427" max="6646" width="10.5714285714286" style="478"/>
    <col min="6647" max="6654" width="0" style="478" hidden="1" customWidth="1"/>
    <col min="6655" max="6657" width="3.71428571428571" style="478" customWidth="1"/>
    <col min="6658" max="6658" width="12.7142857142857" style="478" customWidth="1"/>
    <col min="6659" max="6659" width="47.4285714285714" style="478" customWidth="1"/>
    <col min="6660" max="6660" width="5.57142857142857" style="478" customWidth="1"/>
    <col min="6661" max="6662" width="3.71428571428571" style="478" customWidth="1"/>
    <col min="6663" max="6663" width="22" style="478" customWidth="1"/>
    <col min="6664" max="6664" width="5.57142857142857" style="478" customWidth="1"/>
    <col min="6665" max="6666" width="3.71428571428571" style="478" customWidth="1"/>
    <col min="6667" max="6667" width="22" style="478" customWidth="1"/>
    <col min="6668" max="6668" width="5.57142857142857" style="478" customWidth="1"/>
    <col min="6669" max="6670" width="3.71428571428571" style="478" customWidth="1"/>
    <col min="6671" max="6671" width="22" style="478" customWidth="1"/>
    <col min="6672" max="6673" width="15.7142857142857" style="478"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681" width="10.5714285714286" style="478"/>
    <col min="6682" max="6682" width="13.4285714285714" style="478" customWidth="1"/>
    <col min="6683" max="6902" width="10.5714285714286" style="478"/>
    <col min="6903" max="6910" width="0" style="478" hidden="1" customWidth="1"/>
    <col min="6911" max="6913" width="3.71428571428571" style="478" customWidth="1"/>
    <col min="6914" max="6914" width="12.7142857142857" style="478" customWidth="1"/>
    <col min="6915" max="6915" width="47.4285714285714" style="478" customWidth="1"/>
    <col min="6916" max="6916" width="5.57142857142857" style="478" customWidth="1"/>
    <col min="6917" max="6918" width="3.71428571428571" style="478" customWidth="1"/>
    <col min="6919" max="6919" width="22" style="478" customWidth="1"/>
    <col min="6920" max="6920" width="5.57142857142857" style="478" customWidth="1"/>
    <col min="6921" max="6922" width="3.71428571428571" style="478" customWidth="1"/>
    <col min="6923" max="6923" width="22" style="478" customWidth="1"/>
    <col min="6924" max="6924" width="5.57142857142857" style="478" customWidth="1"/>
    <col min="6925" max="6926" width="3.71428571428571" style="478" customWidth="1"/>
    <col min="6927" max="6927" width="22" style="478" customWidth="1"/>
    <col min="6928" max="6929" width="15.7142857142857" style="478"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6937" width="10.5714285714286" style="478"/>
    <col min="6938" max="6938" width="13.4285714285714" style="478" customWidth="1"/>
    <col min="6939" max="7158" width="10.5714285714286" style="478"/>
    <col min="7159" max="7166" width="0" style="478" hidden="1" customWidth="1"/>
    <col min="7167" max="7169" width="3.71428571428571" style="478" customWidth="1"/>
    <col min="7170" max="7170" width="12.7142857142857" style="478" customWidth="1"/>
    <col min="7171" max="7171" width="47.4285714285714" style="478" customWidth="1"/>
    <col min="7172" max="7172" width="5.57142857142857" style="478" customWidth="1"/>
    <col min="7173" max="7174" width="3.71428571428571" style="478" customWidth="1"/>
    <col min="7175" max="7175" width="22" style="478" customWidth="1"/>
    <col min="7176" max="7176" width="5.57142857142857" style="478" customWidth="1"/>
    <col min="7177" max="7178" width="3.71428571428571" style="478" customWidth="1"/>
    <col min="7179" max="7179" width="22" style="478" customWidth="1"/>
    <col min="7180" max="7180" width="5.57142857142857" style="478" customWidth="1"/>
    <col min="7181" max="7182" width="3.71428571428571" style="478" customWidth="1"/>
    <col min="7183" max="7183" width="22" style="478" customWidth="1"/>
    <col min="7184" max="7185" width="15.7142857142857" style="478"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193" width="10.5714285714286" style="478"/>
    <col min="7194" max="7194" width="13.4285714285714" style="478" customWidth="1"/>
    <col min="7195" max="7414" width="10.5714285714286" style="478"/>
    <col min="7415" max="7422" width="0" style="478" hidden="1" customWidth="1"/>
    <col min="7423" max="7425" width="3.71428571428571" style="478" customWidth="1"/>
    <col min="7426" max="7426" width="12.7142857142857" style="478" customWidth="1"/>
    <col min="7427" max="7427" width="47.4285714285714" style="478" customWidth="1"/>
    <col min="7428" max="7428" width="5.57142857142857" style="478" customWidth="1"/>
    <col min="7429" max="7430" width="3.71428571428571" style="478" customWidth="1"/>
    <col min="7431" max="7431" width="22" style="478" customWidth="1"/>
    <col min="7432" max="7432" width="5.57142857142857" style="478" customWidth="1"/>
    <col min="7433" max="7434" width="3.71428571428571" style="478" customWidth="1"/>
    <col min="7435" max="7435" width="22" style="478" customWidth="1"/>
    <col min="7436" max="7436" width="5.57142857142857" style="478" customWidth="1"/>
    <col min="7437" max="7438" width="3.71428571428571" style="478" customWidth="1"/>
    <col min="7439" max="7439" width="22" style="478" customWidth="1"/>
    <col min="7440" max="7441" width="15.7142857142857" style="478"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449" width="10.5714285714286" style="478"/>
    <col min="7450" max="7450" width="13.4285714285714" style="478" customWidth="1"/>
    <col min="7451" max="7670" width="10.5714285714286" style="478"/>
    <col min="7671" max="7678" width="0" style="478" hidden="1" customWidth="1"/>
    <col min="7679" max="7681" width="3.71428571428571" style="478" customWidth="1"/>
    <col min="7682" max="7682" width="12.7142857142857" style="478" customWidth="1"/>
    <col min="7683" max="7683" width="47.4285714285714" style="478" customWidth="1"/>
    <col min="7684" max="7684" width="5.57142857142857" style="478" customWidth="1"/>
    <col min="7685" max="7686" width="3.71428571428571" style="478" customWidth="1"/>
    <col min="7687" max="7687" width="22" style="478" customWidth="1"/>
    <col min="7688" max="7688" width="5.57142857142857" style="478" customWidth="1"/>
    <col min="7689" max="7690" width="3.71428571428571" style="478" customWidth="1"/>
    <col min="7691" max="7691" width="22" style="478" customWidth="1"/>
    <col min="7692" max="7692" width="5.57142857142857" style="478" customWidth="1"/>
    <col min="7693" max="7694" width="3.71428571428571" style="478" customWidth="1"/>
    <col min="7695" max="7695" width="22" style="478" customWidth="1"/>
    <col min="7696" max="7697" width="15.7142857142857" style="478"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705" width="10.5714285714286" style="478"/>
    <col min="7706" max="7706" width="13.4285714285714" style="478" customWidth="1"/>
    <col min="7707" max="7926" width="10.5714285714286" style="478"/>
    <col min="7927" max="7934" width="0" style="478" hidden="1" customWidth="1"/>
    <col min="7935" max="7937" width="3.71428571428571" style="478" customWidth="1"/>
    <col min="7938" max="7938" width="12.7142857142857" style="478" customWidth="1"/>
    <col min="7939" max="7939" width="47.4285714285714" style="478" customWidth="1"/>
    <col min="7940" max="7940" width="5.57142857142857" style="478" customWidth="1"/>
    <col min="7941" max="7942" width="3.71428571428571" style="478" customWidth="1"/>
    <col min="7943" max="7943" width="22" style="478" customWidth="1"/>
    <col min="7944" max="7944" width="5.57142857142857" style="478" customWidth="1"/>
    <col min="7945" max="7946" width="3.71428571428571" style="478" customWidth="1"/>
    <col min="7947" max="7947" width="22" style="478" customWidth="1"/>
    <col min="7948" max="7948" width="5.57142857142857" style="478" customWidth="1"/>
    <col min="7949" max="7950" width="3.71428571428571" style="478" customWidth="1"/>
    <col min="7951" max="7951" width="22" style="478" customWidth="1"/>
    <col min="7952" max="7953" width="15.7142857142857" style="478"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7961" width="10.5714285714286" style="478"/>
    <col min="7962" max="7962" width="13.4285714285714" style="478" customWidth="1"/>
    <col min="7963" max="8182" width="10.5714285714286" style="478"/>
    <col min="8183" max="8190" width="0" style="478" hidden="1" customWidth="1"/>
    <col min="8191" max="8193" width="3.71428571428571" style="478" customWidth="1"/>
    <col min="8194" max="8194" width="12.7142857142857" style="478" customWidth="1"/>
    <col min="8195" max="8195" width="47.4285714285714" style="478" customWidth="1"/>
    <col min="8196" max="8196" width="5.57142857142857" style="478" customWidth="1"/>
    <col min="8197" max="8198" width="3.71428571428571" style="478" customWidth="1"/>
    <col min="8199" max="8199" width="22" style="478" customWidth="1"/>
    <col min="8200" max="8200" width="5.57142857142857" style="478" customWidth="1"/>
    <col min="8201" max="8202" width="3.71428571428571" style="478" customWidth="1"/>
    <col min="8203" max="8203" width="22" style="478" customWidth="1"/>
    <col min="8204" max="8204" width="5.57142857142857" style="478" customWidth="1"/>
    <col min="8205" max="8206" width="3.71428571428571" style="478" customWidth="1"/>
    <col min="8207" max="8207" width="22" style="478" customWidth="1"/>
    <col min="8208" max="8209" width="15.7142857142857" style="478"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217" width="10.5714285714286" style="478"/>
    <col min="8218" max="8218" width="13.4285714285714" style="478" customWidth="1"/>
    <col min="8219" max="8438" width="10.5714285714286" style="478"/>
    <col min="8439" max="8446" width="0" style="478" hidden="1" customWidth="1"/>
    <col min="8447" max="8449" width="3.71428571428571" style="478" customWidth="1"/>
    <col min="8450" max="8450" width="12.7142857142857" style="478" customWidth="1"/>
    <col min="8451" max="8451" width="47.4285714285714" style="478" customWidth="1"/>
    <col min="8452" max="8452" width="5.57142857142857" style="478" customWidth="1"/>
    <col min="8453" max="8454" width="3.71428571428571" style="478" customWidth="1"/>
    <col min="8455" max="8455" width="22" style="478" customWidth="1"/>
    <col min="8456" max="8456" width="5.57142857142857" style="478" customWidth="1"/>
    <col min="8457" max="8458" width="3.71428571428571" style="478" customWidth="1"/>
    <col min="8459" max="8459" width="22" style="478" customWidth="1"/>
    <col min="8460" max="8460" width="5.57142857142857" style="478" customWidth="1"/>
    <col min="8461" max="8462" width="3.71428571428571" style="478" customWidth="1"/>
    <col min="8463" max="8463" width="22" style="478" customWidth="1"/>
    <col min="8464" max="8465" width="15.7142857142857" style="478"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473" width="10.5714285714286" style="478"/>
    <col min="8474" max="8474" width="13.4285714285714" style="478" customWidth="1"/>
    <col min="8475" max="8694" width="10.5714285714286" style="478"/>
    <col min="8695" max="8702" width="0" style="478" hidden="1" customWidth="1"/>
    <col min="8703" max="8705" width="3.71428571428571" style="478" customWidth="1"/>
    <col min="8706" max="8706" width="12.7142857142857" style="478" customWidth="1"/>
    <col min="8707" max="8707" width="47.4285714285714" style="478" customWidth="1"/>
    <col min="8708" max="8708" width="5.57142857142857" style="478" customWidth="1"/>
    <col min="8709" max="8710" width="3.71428571428571" style="478" customWidth="1"/>
    <col min="8711" max="8711" width="22" style="478" customWidth="1"/>
    <col min="8712" max="8712" width="5.57142857142857" style="478" customWidth="1"/>
    <col min="8713" max="8714" width="3.71428571428571" style="478" customWidth="1"/>
    <col min="8715" max="8715" width="22" style="478" customWidth="1"/>
    <col min="8716" max="8716" width="5.57142857142857" style="478" customWidth="1"/>
    <col min="8717" max="8718" width="3.71428571428571" style="478" customWidth="1"/>
    <col min="8719" max="8719" width="22" style="478" customWidth="1"/>
    <col min="8720" max="8721" width="15.7142857142857" style="478"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729" width="10.5714285714286" style="478"/>
    <col min="8730" max="8730" width="13.4285714285714" style="478" customWidth="1"/>
    <col min="8731" max="8950" width="10.5714285714286" style="478"/>
    <col min="8951" max="8958" width="0" style="478" hidden="1" customWidth="1"/>
    <col min="8959" max="8961" width="3.71428571428571" style="478" customWidth="1"/>
    <col min="8962" max="8962" width="12.7142857142857" style="478" customWidth="1"/>
    <col min="8963" max="8963" width="47.4285714285714" style="478" customWidth="1"/>
    <col min="8964" max="8964" width="5.57142857142857" style="478" customWidth="1"/>
    <col min="8965" max="8966" width="3.71428571428571" style="478" customWidth="1"/>
    <col min="8967" max="8967" width="22" style="478" customWidth="1"/>
    <col min="8968" max="8968" width="5.57142857142857" style="478" customWidth="1"/>
    <col min="8969" max="8970" width="3.71428571428571" style="478" customWidth="1"/>
    <col min="8971" max="8971" width="22" style="478" customWidth="1"/>
    <col min="8972" max="8972" width="5.57142857142857" style="478" customWidth="1"/>
    <col min="8973" max="8974" width="3.71428571428571" style="478" customWidth="1"/>
    <col min="8975" max="8975" width="22" style="478" customWidth="1"/>
    <col min="8976" max="8977" width="15.7142857142857" style="478"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8985" width="10.5714285714286" style="478"/>
    <col min="8986" max="8986" width="13.4285714285714" style="478" customWidth="1"/>
    <col min="8987" max="9206" width="10.5714285714286" style="478"/>
    <col min="9207" max="9214" width="0" style="478" hidden="1" customWidth="1"/>
    <col min="9215" max="9217" width="3.71428571428571" style="478" customWidth="1"/>
    <col min="9218" max="9218" width="12.7142857142857" style="478" customWidth="1"/>
    <col min="9219" max="9219" width="47.4285714285714" style="478" customWidth="1"/>
    <col min="9220" max="9220" width="5.57142857142857" style="478" customWidth="1"/>
    <col min="9221" max="9222" width="3.71428571428571" style="478" customWidth="1"/>
    <col min="9223" max="9223" width="22" style="478" customWidth="1"/>
    <col min="9224" max="9224" width="5.57142857142857" style="478" customWidth="1"/>
    <col min="9225" max="9226" width="3.71428571428571" style="478" customWidth="1"/>
    <col min="9227" max="9227" width="22" style="478" customWidth="1"/>
    <col min="9228" max="9228" width="5.57142857142857" style="478" customWidth="1"/>
    <col min="9229" max="9230" width="3.71428571428571" style="478" customWidth="1"/>
    <col min="9231" max="9231" width="22" style="478" customWidth="1"/>
    <col min="9232" max="9233" width="15.7142857142857" style="478"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241" width="10.5714285714286" style="478"/>
    <col min="9242" max="9242" width="13.4285714285714" style="478" customWidth="1"/>
    <col min="9243" max="9462" width="10.5714285714286" style="478"/>
    <col min="9463" max="9470" width="0" style="478" hidden="1" customWidth="1"/>
    <col min="9471" max="9473" width="3.71428571428571" style="478" customWidth="1"/>
    <col min="9474" max="9474" width="12.7142857142857" style="478" customWidth="1"/>
    <col min="9475" max="9475" width="47.4285714285714" style="478" customWidth="1"/>
    <col min="9476" max="9476" width="5.57142857142857" style="478" customWidth="1"/>
    <col min="9477" max="9478" width="3.71428571428571" style="478" customWidth="1"/>
    <col min="9479" max="9479" width="22" style="478" customWidth="1"/>
    <col min="9480" max="9480" width="5.57142857142857" style="478" customWidth="1"/>
    <col min="9481" max="9482" width="3.71428571428571" style="478" customWidth="1"/>
    <col min="9483" max="9483" width="22" style="478" customWidth="1"/>
    <col min="9484" max="9484" width="5.57142857142857" style="478" customWidth="1"/>
    <col min="9485" max="9486" width="3.71428571428571" style="478" customWidth="1"/>
    <col min="9487" max="9487" width="22" style="478" customWidth="1"/>
    <col min="9488" max="9489" width="15.7142857142857" style="478"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497" width="10.5714285714286" style="478"/>
    <col min="9498" max="9498" width="13.4285714285714" style="478" customWidth="1"/>
    <col min="9499" max="9718" width="10.5714285714286" style="478"/>
    <col min="9719" max="9726" width="0" style="478" hidden="1" customWidth="1"/>
    <col min="9727" max="9729" width="3.71428571428571" style="478" customWidth="1"/>
    <col min="9730" max="9730" width="12.7142857142857" style="478" customWidth="1"/>
    <col min="9731" max="9731" width="47.4285714285714" style="478" customWidth="1"/>
    <col min="9732" max="9732" width="5.57142857142857" style="478" customWidth="1"/>
    <col min="9733" max="9734" width="3.71428571428571" style="478" customWidth="1"/>
    <col min="9735" max="9735" width="22" style="478" customWidth="1"/>
    <col min="9736" max="9736" width="5.57142857142857" style="478" customWidth="1"/>
    <col min="9737" max="9738" width="3.71428571428571" style="478" customWidth="1"/>
    <col min="9739" max="9739" width="22" style="478" customWidth="1"/>
    <col min="9740" max="9740" width="5.57142857142857" style="478" customWidth="1"/>
    <col min="9741" max="9742" width="3.71428571428571" style="478" customWidth="1"/>
    <col min="9743" max="9743" width="22" style="478" customWidth="1"/>
    <col min="9744" max="9745" width="15.7142857142857" style="478"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753" width="10.5714285714286" style="478"/>
    <col min="9754" max="9754" width="13.4285714285714" style="478" customWidth="1"/>
    <col min="9755" max="9974" width="10.5714285714286" style="478"/>
    <col min="9975" max="9982" width="0" style="478" hidden="1" customWidth="1"/>
    <col min="9983" max="9985" width="3.71428571428571" style="478" customWidth="1"/>
    <col min="9986" max="9986" width="12.7142857142857" style="478" customWidth="1"/>
    <col min="9987" max="9987" width="47.4285714285714" style="478" customWidth="1"/>
    <col min="9988" max="9988" width="5.57142857142857" style="478" customWidth="1"/>
    <col min="9989" max="9990" width="3.71428571428571" style="478" customWidth="1"/>
    <col min="9991" max="9991" width="22" style="478" customWidth="1"/>
    <col min="9992" max="9992" width="5.57142857142857" style="478" customWidth="1"/>
    <col min="9993" max="9994" width="3.71428571428571" style="478" customWidth="1"/>
    <col min="9995" max="9995" width="22" style="478" customWidth="1"/>
    <col min="9996" max="9996" width="5.57142857142857" style="478" customWidth="1"/>
    <col min="9997" max="9998" width="3.71428571428571" style="478" customWidth="1"/>
    <col min="9999" max="9999" width="22" style="478" customWidth="1"/>
    <col min="10000" max="10001" width="15.7142857142857" style="478"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009" width="10.5714285714286" style="478"/>
    <col min="10010" max="10010" width="13.4285714285714" style="478" customWidth="1"/>
    <col min="10011" max="10230" width="10.5714285714286" style="478"/>
    <col min="10231" max="10238" width="0" style="478" hidden="1" customWidth="1"/>
    <col min="10239" max="10241" width="3.71428571428571" style="478" customWidth="1"/>
    <col min="10242" max="10242" width="12.7142857142857" style="478" customWidth="1"/>
    <col min="10243" max="10243" width="47.4285714285714" style="478" customWidth="1"/>
    <col min="10244" max="10244" width="5.57142857142857" style="478" customWidth="1"/>
    <col min="10245" max="10246" width="3.71428571428571" style="478" customWidth="1"/>
    <col min="10247" max="10247" width="22" style="478" customWidth="1"/>
    <col min="10248" max="10248" width="5.57142857142857" style="478" customWidth="1"/>
    <col min="10249" max="10250" width="3.71428571428571" style="478" customWidth="1"/>
    <col min="10251" max="10251" width="22" style="478" customWidth="1"/>
    <col min="10252" max="10252" width="5.57142857142857" style="478" customWidth="1"/>
    <col min="10253" max="10254" width="3.71428571428571" style="478" customWidth="1"/>
    <col min="10255" max="10255" width="22" style="478" customWidth="1"/>
    <col min="10256" max="10257" width="15.7142857142857" style="478"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265" width="10.5714285714286" style="478"/>
    <col min="10266" max="10266" width="13.4285714285714" style="478" customWidth="1"/>
    <col min="10267" max="10486" width="10.5714285714286" style="478"/>
    <col min="10487" max="10494" width="0" style="478" hidden="1" customWidth="1"/>
    <col min="10495" max="10497" width="3.71428571428571" style="478" customWidth="1"/>
    <col min="10498" max="10498" width="12.7142857142857" style="478" customWidth="1"/>
    <col min="10499" max="10499" width="47.4285714285714" style="478" customWidth="1"/>
    <col min="10500" max="10500" width="5.57142857142857" style="478" customWidth="1"/>
    <col min="10501" max="10502" width="3.71428571428571" style="478" customWidth="1"/>
    <col min="10503" max="10503" width="22" style="478" customWidth="1"/>
    <col min="10504" max="10504" width="5.57142857142857" style="478" customWidth="1"/>
    <col min="10505" max="10506" width="3.71428571428571" style="478" customWidth="1"/>
    <col min="10507" max="10507" width="22" style="478" customWidth="1"/>
    <col min="10508" max="10508" width="5.57142857142857" style="478" customWidth="1"/>
    <col min="10509" max="10510" width="3.71428571428571" style="478" customWidth="1"/>
    <col min="10511" max="10511" width="22" style="478" customWidth="1"/>
    <col min="10512" max="10513" width="15.7142857142857" style="478"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521" width="10.5714285714286" style="478"/>
    <col min="10522" max="10522" width="13.4285714285714" style="478" customWidth="1"/>
    <col min="10523" max="10742" width="10.5714285714286" style="478"/>
    <col min="10743" max="10750" width="0" style="478" hidden="1" customWidth="1"/>
    <col min="10751" max="10753" width="3.71428571428571" style="478" customWidth="1"/>
    <col min="10754" max="10754" width="12.7142857142857" style="478" customWidth="1"/>
    <col min="10755" max="10755" width="47.4285714285714" style="478" customWidth="1"/>
    <col min="10756" max="10756" width="5.57142857142857" style="478" customWidth="1"/>
    <col min="10757" max="10758" width="3.71428571428571" style="478" customWidth="1"/>
    <col min="10759" max="10759" width="22" style="478" customWidth="1"/>
    <col min="10760" max="10760" width="5.57142857142857" style="478" customWidth="1"/>
    <col min="10761" max="10762" width="3.71428571428571" style="478" customWidth="1"/>
    <col min="10763" max="10763" width="22" style="478" customWidth="1"/>
    <col min="10764" max="10764" width="5.57142857142857" style="478" customWidth="1"/>
    <col min="10765" max="10766" width="3.71428571428571" style="478" customWidth="1"/>
    <col min="10767" max="10767" width="22" style="478" customWidth="1"/>
    <col min="10768" max="10769" width="15.7142857142857" style="478"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0777" width="10.5714285714286" style="478"/>
    <col min="10778" max="10778" width="13.4285714285714" style="478" customWidth="1"/>
    <col min="10779" max="10998" width="10.5714285714286" style="478"/>
    <col min="10999" max="11006" width="0" style="478" hidden="1" customWidth="1"/>
    <col min="11007" max="11009" width="3.71428571428571" style="478" customWidth="1"/>
    <col min="11010" max="11010" width="12.7142857142857" style="478" customWidth="1"/>
    <col min="11011" max="11011" width="47.4285714285714" style="478" customWidth="1"/>
    <col min="11012" max="11012" width="5.57142857142857" style="478" customWidth="1"/>
    <col min="11013" max="11014" width="3.71428571428571" style="478" customWidth="1"/>
    <col min="11015" max="11015" width="22" style="478" customWidth="1"/>
    <col min="11016" max="11016" width="5.57142857142857" style="478" customWidth="1"/>
    <col min="11017" max="11018" width="3.71428571428571" style="478" customWidth="1"/>
    <col min="11019" max="11019" width="22" style="478" customWidth="1"/>
    <col min="11020" max="11020" width="5.57142857142857" style="478" customWidth="1"/>
    <col min="11021" max="11022" width="3.71428571428571" style="478" customWidth="1"/>
    <col min="11023" max="11023" width="22" style="478" customWidth="1"/>
    <col min="11024" max="11025" width="15.7142857142857" style="478"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033" width="10.5714285714286" style="478"/>
    <col min="11034" max="11034" width="13.4285714285714" style="478" customWidth="1"/>
    <col min="11035" max="11254" width="10.5714285714286" style="478"/>
    <col min="11255" max="11262" width="0" style="478" hidden="1" customWidth="1"/>
    <col min="11263" max="11265" width="3.71428571428571" style="478" customWidth="1"/>
    <col min="11266" max="11266" width="12.7142857142857" style="478" customWidth="1"/>
    <col min="11267" max="11267" width="47.4285714285714" style="478" customWidth="1"/>
    <col min="11268" max="11268" width="5.57142857142857" style="478" customWidth="1"/>
    <col min="11269" max="11270" width="3.71428571428571" style="478" customWidth="1"/>
    <col min="11271" max="11271" width="22" style="478" customWidth="1"/>
    <col min="11272" max="11272" width="5.57142857142857" style="478" customWidth="1"/>
    <col min="11273" max="11274" width="3.71428571428571" style="478" customWidth="1"/>
    <col min="11275" max="11275" width="22" style="478" customWidth="1"/>
    <col min="11276" max="11276" width="5.57142857142857" style="478" customWidth="1"/>
    <col min="11277" max="11278" width="3.71428571428571" style="478" customWidth="1"/>
    <col min="11279" max="11279" width="22" style="478" customWidth="1"/>
    <col min="11280" max="11281" width="15.7142857142857" style="478"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289" width="10.5714285714286" style="478"/>
    <col min="11290" max="11290" width="13.4285714285714" style="478" customWidth="1"/>
    <col min="11291" max="11510" width="10.5714285714286" style="478"/>
    <col min="11511" max="11518" width="0" style="478" hidden="1" customWidth="1"/>
    <col min="11519" max="11521" width="3.71428571428571" style="478" customWidth="1"/>
    <col min="11522" max="11522" width="12.7142857142857" style="478" customWidth="1"/>
    <col min="11523" max="11523" width="47.4285714285714" style="478" customWidth="1"/>
    <col min="11524" max="11524" width="5.57142857142857" style="478" customWidth="1"/>
    <col min="11525" max="11526" width="3.71428571428571" style="478" customWidth="1"/>
    <col min="11527" max="11527" width="22" style="478" customWidth="1"/>
    <col min="11528" max="11528" width="5.57142857142857" style="478" customWidth="1"/>
    <col min="11529" max="11530" width="3.71428571428571" style="478" customWidth="1"/>
    <col min="11531" max="11531" width="22" style="478" customWidth="1"/>
    <col min="11532" max="11532" width="5.57142857142857" style="478" customWidth="1"/>
    <col min="11533" max="11534" width="3.71428571428571" style="478" customWidth="1"/>
    <col min="11535" max="11535" width="22" style="478" customWidth="1"/>
    <col min="11536" max="11537" width="15.7142857142857" style="478"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545" width="10.5714285714286" style="478"/>
    <col min="11546" max="11546" width="13.4285714285714" style="478" customWidth="1"/>
    <col min="11547" max="11766" width="10.5714285714286" style="478"/>
    <col min="11767" max="11774" width="0" style="478" hidden="1" customWidth="1"/>
    <col min="11775" max="11777" width="3.71428571428571" style="478" customWidth="1"/>
    <col min="11778" max="11778" width="12.7142857142857" style="478" customWidth="1"/>
    <col min="11779" max="11779" width="47.4285714285714" style="478" customWidth="1"/>
    <col min="11780" max="11780" width="5.57142857142857" style="478" customWidth="1"/>
    <col min="11781" max="11782" width="3.71428571428571" style="478" customWidth="1"/>
    <col min="11783" max="11783" width="22" style="478" customWidth="1"/>
    <col min="11784" max="11784" width="5.57142857142857" style="478" customWidth="1"/>
    <col min="11785" max="11786" width="3.71428571428571" style="478" customWidth="1"/>
    <col min="11787" max="11787" width="22" style="478" customWidth="1"/>
    <col min="11788" max="11788" width="5.57142857142857" style="478" customWidth="1"/>
    <col min="11789" max="11790" width="3.71428571428571" style="478" customWidth="1"/>
    <col min="11791" max="11791" width="22" style="478" customWidth="1"/>
    <col min="11792" max="11793" width="15.7142857142857" style="478"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1801" width="10.5714285714286" style="478"/>
    <col min="11802" max="11802" width="13.4285714285714" style="478" customWidth="1"/>
    <col min="11803" max="12022" width="10.5714285714286" style="478"/>
    <col min="12023" max="12030" width="0" style="478" hidden="1" customWidth="1"/>
    <col min="12031" max="12033" width="3.71428571428571" style="478" customWidth="1"/>
    <col min="12034" max="12034" width="12.7142857142857" style="478" customWidth="1"/>
    <col min="12035" max="12035" width="47.4285714285714" style="478" customWidth="1"/>
    <col min="12036" max="12036" width="5.57142857142857" style="478" customWidth="1"/>
    <col min="12037" max="12038" width="3.71428571428571" style="478" customWidth="1"/>
    <col min="12039" max="12039" width="22" style="478" customWidth="1"/>
    <col min="12040" max="12040" width="5.57142857142857" style="478" customWidth="1"/>
    <col min="12041" max="12042" width="3.71428571428571" style="478" customWidth="1"/>
    <col min="12043" max="12043" width="22" style="478" customWidth="1"/>
    <col min="12044" max="12044" width="5.57142857142857" style="478" customWidth="1"/>
    <col min="12045" max="12046" width="3.71428571428571" style="478" customWidth="1"/>
    <col min="12047" max="12047" width="22" style="478" customWidth="1"/>
    <col min="12048" max="12049" width="15.7142857142857" style="478"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057" width="10.5714285714286" style="478"/>
    <col min="12058" max="12058" width="13.4285714285714" style="478" customWidth="1"/>
    <col min="12059" max="12278" width="10.5714285714286" style="478"/>
    <col min="12279" max="12286" width="0" style="478" hidden="1" customWidth="1"/>
    <col min="12287" max="12289" width="3.71428571428571" style="478" customWidth="1"/>
    <col min="12290" max="12290" width="12.7142857142857" style="478" customWidth="1"/>
    <col min="12291" max="12291" width="47.4285714285714" style="478" customWidth="1"/>
    <col min="12292" max="12292" width="5.57142857142857" style="478" customWidth="1"/>
    <col min="12293" max="12294" width="3.71428571428571" style="478" customWidth="1"/>
    <col min="12295" max="12295" width="22" style="478" customWidth="1"/>
    <col min="12296" max="12296" width="5.57142857142857" style="478" customWidth="1"/>
    <col min="12297" max="12298" width="3.71428571428571" style="478" customWidth="1"/>
    <col min="12299" max="12299" width="22" style="478" customWidth="1"/>
    <col min="12300" max="12300" width="5.57142857142857" style="478" customWidth="1"/>
    <col min="12301" max="12302" width="3.71428571428571" style="478" customWidth="1"/>
    <col min="12303" max="12303" width="22" style="478" customWidth="1"/>
    <col min="12304" max="12305" width="15.7142857142857" style="478"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313" width="10.5714285714286" style="478"/>
    <col min="12314" max="12314" width="13.4285714285714" style="478" customWidth="1"/>
    <col min="12315" max="12534" width="10.5714285714286" style="478"/>
    <col min="12535" max="12542" width="0" style="478" hidden="1" customWidth="1"/>
    <col min="12543" max="12545" width="3.71428571428571" style="478" customWidth="1"/>
    <col min="12546" max="12546" width="12.7142857142857" style="478" customWidth="1"/>
    <col min="12547" max="12547" width="47.4285714285714" style="478" customWidth="1"/>
    <col min="12548" max="12548" width="5.57142857142857" style="478" customWidth="1"/>
    <col min="12549" max="12550" width="3.71428571428571" style="478" customWidth="1"/>
    <col min="12551" max="12551" width="22" style="478" customWidth="1"/>
    <col min="12552" max="12552" width="5.57142857142857" style="478" customWidth="1"/>
    <col min="12553" max="12554" width="3.71428571428571" style="478" customWidth="1"/>
    <col min="12555" max="12555" width="22" style="478" customWidth="1"/>
    <col min="12556" max="12556" width="5.57142857142857" style="478" customWidth="1"/>
    <col min="12557" max="12558" width="3.71428571428571" style="478" customWidth="1"/>
    <col min="12559" max="12559" width="22" style="478" customWidth="1"/>
    <col min="12560" max="12561" width="15.7142857142857" style="478"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569" width="10.5714285714286" style="478"/>
    <col min="12570" max="12570" width="13.4285714285714" style="478" customWidth="1"/>
    <col min="12571" max="12790" width="10.5714285714286" style="478"/>
    <col min="12791" max="12798" width="0" style="478" hidden="1" customWidth="1"/>
    <col min="12799" max="12801" width="3.71428571428571" style="478" customWidth="1"/>
    <col min="12802" max="12802" width="12.7142857142857" style="478" customWidth="1"/>
    <col min="12803" max="12803" width="47.4285714285714" style="478" customWidth="1"/>
    <col min="12804" max="12804" width="5.57142857142857" style="478" customWidth="1"/>
    <col min="12805" max="12806" width="3.71428571428571" style="478" customWidth="1"/>
    <col min="12807" max="12807" width="22" style="478" customWidth="1"/>
    <col min="12808" max="12808" width="5.57142857142857" style="478" customWidth="1"/>
    <col min="12809" max="12810" width="3.71428571428571" style="478" customWidth="1"/>
    <col min="12811" max="12811" width="22" style="478" customWidth="1"/>
    <col min="12812" max="12812" width="5.57142857142857" style="478" customWidth="1"/>
    <col min="12813" max="12814" width="3.71428571428571" style="478" customWidth="1"/>
    <col min="12815" max="12815" width="22" style="478" customWidth="1"/>
    <col min="12816" max="12817" width="15.7142857142857" style="478"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2825" width="10.5714285714286" style="478"/>
    <col min="12826" max="12826" width="13.4285714285714" style="478" customWidth="1"/>
    <col min="12827" max="13046" width="10.5714285714286" style="478"/>
    <col min="13047" max="13054" width="0" style="478" hidden="1" customWidth="1"/>
    <col min="13055" max="13057" width="3.71428571428571" style="478" customWidth="1"/>
    <col min="13058" max="13058" width="12.7142857142857" style="478" customWidth="1"/>
    <col min="13059" max="13059" width="47.4285714285714" style="478" customWidth="1"/>
    <col min="13060" max="13060" width="5.57142857142857" style="478" customWidth="1"/>
    <col min="13061" max="13062" width="3.71428571428571" style="478" customWidth="1"/>
    <col min="13063" max="13063" width="22" style="478" customWidth="1"/>
    <col min="13064" max="13064" width="5.57142857142857" style="478" customWidth="1"/>
    <col min="13065" max="13066" width="3.71428571428571" style="478" customWidth="1"/>
    <col min="13067" max="13067" width="22" style="478" customWidth="1"/>
    <col min="13068" max="13068" width="5.57142857142857" style="478" customWidth="1"/>
    <col min="13069" max="13070" width="3.71428571428571" style="478" customWidth="1"/>
    <col min="13071" max="13071" width="22" style="478" customWidth="1"/>
    <col min="13072" max="13073" width="15.7142857142857" style="478"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081" width="10.5714285714286" style="478"/>
    <col min="13082" max="13082" width="13.4285714285714" style="478" customWidth="1"/>
    <col min="13083" max="13302" width="10.5714285714286" style="478"/>
    <col min="13303" max="13310" width="0" style="478" hidden="1" customWidth="1"/>
    <col min="13311" max="13313" width="3.71428571428571" style="478" customWidth="1"/>
    <col min="13314" max="13314" width="12.7142857142857" style="478" customWidth="1"/>
    <col min="13315" max="13315" width="47.4285714285714" style="478" customWidth="1"/>
    <col min="13316" max="13316" width="5.57142857142857" style="478" customWidth="1"/>
    <col min="13317" max="13318" width="3.71428571428571" style="478" customWidth="1"/>
    <col min="13319" max="13319" width="22" style="478" customWidth="1"/>
    <col min="13320" max="13320" width="5.57142857142857" style="478" customWidth="1"/>
    <col min="13321" max="13322" width="3.71428571428571" style="478" customWidth="1"/>
    <col min="13323" max="13323" width="22" style="478" customWidth="1"/>
    <col min="13324" max="13324" width="5.57142857142857" style="478" customWidth="1"/>
    <col min="13325" max="13326" width="3.71428571428571" style="478" customWidth="1"/>
    <col min="13327" max="13327" width="22" style="478" customWidth="1"/>
    <col min="13328" max="13329" width="15.7142857142857" style="478"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337" width="10.5714285714286" style="478"/>
    <col min="13338" max="13338" width="13.4285714285714" style="478" customWidth="1"/>
    <col min="13339" max="13558" width="10.5714285714286" style="478"/>
    <col min="13559" max="13566" width="0" style="478" hidden="1" customWidth="1"/>
    <col min="13567" max="13569" width="3.71428571428571" style="478" customWidth="1"/>
    <col min="13570" max="13570" width="12.7142857142857" style="478" customWidth="1"/>
    <col min="13571" max="13571" width="47.4285714285714" style="478" customWidth="1"/>
    <col min="13572" max="13572" width="5.57142857142857" style="478" customWidth="1"/>
    <col min="13573" max="13574" width="3.71428571428571" style="478" customWidth="1"/>
    <col min="13575" max="13575" width="22" style="478" customWidth="1"/>
    <col min="13576" max="13576" width="5.57142857142857" style="478" customWidth="1"/>
    <col min="13577" max="13578" width="3.71428571428571" style="478" customWidth="1"/>
    <col min="13579" max="13579" width="22" style="478" customWidth="1"/>
    <col min="13580" max="13580" width="5.57142857142857" style="478" customWidth="1"/>
    <col min="13581" max="13582" width="3.71428571428571" style="478" customWidth="1"/>
    <col min="13583" max="13583" width="22" style="478" customWidth="1"/>
    <col min="13584" max="13585" width="15.7142857142857" style="478"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593" width="10.5714285714286" style="478"/>
    <col min="13594" max="13594" width="13.4285714285714" style="478" customWidth="1"/>
    <col min="13595" max="13814" width="10.5714285714286" style="478"/>
    <col min="13815" max="13822" width="0" style="478" hidden="1" customWidth="1"/>
    <col min="13823" max="13825" width="3.71428571428571" style="478" customWidth="1"/>
    <col min="13826" max="13826" width="12.7142857142857" style="478" customWidth="1"/>
    <col min="13827" max="13827" width="47.4285714285714" style="478" customWidth="1"/>
    <col min="13828" max="13828" width="5.57142857142857" style="478" customWidth="1"/>
    <col min="13829" max="13830" width="3.71428571428571" style="478" customWidth="1"/>
    <col min="13831" max="13831" width="22" style="478" customWidth="1"/>
    <col min="13832" max="13832" width="5.57142857142857" style="478" customWidth="1"/>
    <col min="13833" max="13834" width="3.71428571428571" style="478" customWidth="1"/>
    <col min="13835" max="13835" width="22" style="478" customWidth="1"/>
    <col min="13836" max="13836" width="5.57142857142857" style="478" customWidth="1"/>
    <col min="13837" max="13838" width="3.71428571428571" style="478" customWidth="1"/>
    <col min="13839" max="13839" width="22" style="478" customWidth="1"/>
    <col min="13840" max="13841" width="15.7142857142857" style="478"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3849" width="10.5714285714286" style="478"/>
    <col min="13850" max="13850" width="13.4285714285714" style="478" customWidth="1"/>
    <col min="13851" max="14070" width="10.5714285714286" style="478"/>
    <col min="14071" max="14078" width="0" style="478" hidden="1" customWidth="1"/>
    <col min="14079" max="14081" width="3.71428571428571" style="478" customWidth="1"/>
    <col min="14082" max="14082" width="12.7142857142857" style="478" customWidth="1"/>
    <col min="14083" max="14083" width="47.4285714285714" style="478" customWidth="1"/>
    <col min="14084" max="14084" width="5.57142857142857" style="478" customWidth="1"/>
    <col min="14085" max="14086" width="3.71428571428571" style="478" customWidth="1"/>
    <col min="14087" max="14087" width="22" style="478" customWidth="1"/>
    <col min="14088" max="14088" width="5.57142857142857" style="478" customWidth="1"/>
    <col min="14089" max="14090" width="3.71428571428571" style="478" customWidth="1"/>
    <col min="14091" max="14091" width="22" style="478" customWidth="1"/>
    <col min="14092" max="14092" width="5.57142857142857" style="478" customWidth="1"/>
    <col min="14093" max="14094" width="3.71428571428571" style="478" customWidth="1"/>
    <col min="14095" max="14095" width="22" style="478" customWidth="1"/>
    <col min="14096" max="14097" width="15.7142857142857" style="478"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105" width="10.5714285714286" style="478"/>
    <col min="14106" max="14106" width="13.4285714285714" style="478" customWidth="1"/>
    <col min="14107" max="14326" width="10.5714285714286" style="478"/>
    <col min="14327" max="14334" width="0" style="478" hidden="1" customWidth="1"/>
    <col min="14335" max="14337" width="3.71428571428571" style="478" customWidth="1"/>
    <col min="14338" max="14338" width="12.7142857142857" style="478" customWidth="1"/>
    <col min="14339" max="14339" width="47.4285714285714" style="478" customWidth="1"/>
    <col min="14340" max="14340" width="5.57142857142857" style="478" customWidth="1"/>
    <col min="14341" max="14342" width="3.71428571428571" style="478" customWidth="1"/>
    <col min="14343" max="14343" width="22" style="478" customWidth="1"/>
    <col min="14344" max="14344" width="5.57142857142857" style="478" customWidth="1"/>
    <col min="14345" max="14346" width="3.71428571428571" style="478" customWidth="1"/>
    <col min="14347" max="14347" width="22" style="478" customWidth="1"/>
    <col min="14348" max="14348" width="5.57142857142857" style="478" customWidth="1"/>
    <col min="14349" max="14350" width="3.71428571428571" style="478" customWidth="1"/>
    <col min="14351" max="14351" width="22" style="478" customWidth="1"/>
    <col min="14352" max="14353" width="15.7142857142857" style="478"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361" width="10.5714285714286" style="478"/>
    <col min="14362" max="14362" width="13.4285714285714" style="478" customWidth="1"/>
    <col min="14363" max="14582" width="10.5714285714286" style="478"/>
    <col min="14583" max="14590" width="0" style="478" hidden="1" customWidth="1"/>
    <col min="14591" max="14593" width="3.71428571428571" style="478" customWidth="1"/>
    <col min="14594" max="14594" width="12.7142857142857" style="478" customWidth="1"/>
    <col min="14595" max="14595" width="47.4285714285714" style="478" customWidth="1"/>
    <col min="14596" max="14596" width="5.57142857142857" style="478" customWidth="1"/>
    <col min="14597" max="14598" width="3.71428571428571" style="478" customWidth="1"/>
    <col min="14599" max="14599" width="22" style="478" customWidth="1"/>
    <col min="14600" max="14600" width="5.57142857142857" style="478" customWidth="1"/>
    <col min="14601" max="14602" width="3.71428571428571" style="478" customWidth="1"/>
    <col min="14603" max="14603" width="22" style="478" customWidth="1"/>
    <col min="14604" max="14604" width="5.57142857142857" style="478" customWidth="1"/>
    <col min="14605" max="14606" width="3.71428571428571" style="478" customWidth="1"/>
    <col min="14607" max="14607" width="22" style="478" customWidth="1"/>
    <col min="14608" max="14609" width="15.7142857142857" style="478"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617" width="10.5714285714286" style="478"/>
    <col min="14618" max="14618" width="13.4285714285714" style="478" customWidth="1"/>
    <col min="14619" max="14838" width="10.5714285714286" style="478"/>
    <col min="14839" max="14846" width="0" style="478" hidden="1" customWidth="1"/>
    <col min="14847" max="14849" width="3.71428571428571" style="478" customWidth="1"/>
    <col min="14850" max="14850" width="12.7142857142857" style="478" customWidth="1"/>
    <col min="14851" max="14851" width="47.4285714285714" style="478" customWidth="1"/>
    <col min="14852" max="14852" width="5.57142857142857" style="478" customWidth="1"/>
    <col min="14853" max="14854" width="3.71428571428571" style="478" customWidth="1"/>
    <col min="14855" max="14855" width="22" style="478" customWidth="1"/>
    <col min="14856" max="14856" width="5.57142857142857" style="478" customWidth="1"/>
    <col min="14857" max="14858" width="3.71428571428571" style="478" customWidth="1"/>
    <col min="14859" max="14859" width="22" style="478" customWidth="1"/>
    <col min="14860" max="14860" width="5.57142857142857" style="478" customWidth="1"/>
    <col min="14861" max="14862" width="3.71428571428571" style="478" customWidth="1"/>
    <col min="14863" max="14863" width="22" style="478" customWidth="1"/>
    <col min="14864" max="14865" width="15.7142857142857" style="478"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4873" width="10.5714285714286" style="478"/>
    <col min="14874" max="14874" width="13.4285714285714" style="478" customWidth="1"/>
    <col min="14875" max="15094" width="10.5714285714286" style="478"/>
    <col min="15095" max="15102" width="0" style="478" hidden="1" customWidth="1"/>
    <col min="15103" max="15105" width="3.71428571428571" style="478" customWidth="1"/>
    <col min="15106" max="15106" width="12.7142857142857" style="478" customWidth="1"/>
    <col min="15107" max="15107" width="47.4285714285714" style="478" customWidth="1"/>
    <col min="15108" max="15108" width="5.57142857142857" style="478" customWidth="1"/>
    <col min="15109" max="15110" width="3.71428571428571" style="478" customWidth="1"/>
    <col min="15111" max="15111" width="22" style="478" customWidth="1"/>
    <col min="15112" max="15112" width="5.57142857142857" style="478" customWidth="1"/>
    <col min="15113" max="15114" width="3.71428571428571" style="478" customWidth="1"/>
    <col min="15115" max="15115" width="22" style="478" customWidth="1"/>
    <col min="15116" max="15116" width="5.57142857142857" style="478" customWidth="1"/>
    <col min="15117" max="15118" width="3.71428571428571" style="478" customWidth="1"/>
    <col min="15119" max="15119" width="22" style="478" customWidth="1"/>
    <col min="15120" max="15121" width="15.7142857142857" style="478"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129" width="10.5714285714286" style="478"/>
    <col min="15130" max="15130" width="13.4285714285714" style="478" customWidth="1"/>
    <col min="15131" max="15350" width="10.5714285714286" style="478"/>
    <col min="15351" max="15358" width="0" style="478" hidden="1" customWidth="1"/>
    <col min="15359" max="15361" width="3.71428571428571" style="478" customWidth="1"/>
    <col min="15362" max="15362" width="12.7142857142857" style="478" customWidth="1"/>
    <col min="15363" max="15363" width="47.4285714285714" style="478" customWidth="1"/>
    <col min="15364" max="15364" width="5.57142857142857" style="478" customWidth="1"/>
    <col min="15365" max="15366" width="3.71428571428571" style="478" customWidth="1"/>
    <col min="15367" max="15367" width="22" style="478" customWidth="1"/>
    <col min="15368" max="15368" width="5.57142857142857" style="478" customWidth="1"/>
    <col min="15369" max="15370" width="3.71428571428571" style="478" customWidth="1"/>
    <col min="15371" max="15371" width="22" style="478" customWidth="1"/>
    <col min="15372" max="15372" width="5.57142857142857" style="478" customWidth="1"/>
    <col min="15373" max="15374" width="3.71428571428571" style="478" customWidth="1"/>
    <col min="15375" max="15375" width="22" style="478" customWidth="1"/>
    <col min="15376" max="15377" width="15.7142857142857" style="478"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385" width="10.5714285714286" style="478"/>
    <col min="15386" max="15386" width="13.4285714285714" style="478" customWidth="1"/>
    <col min="15387" max="15606" width="10.5714285714286" style="478"/>
    <col min="15607" max="15614" width="0" style="478" hidden="1" customWidth="1"/>
    <col min="15615" max="15617" width="3.71428571428571" style="478" customWidth="1"/>
    <col min="15618" max="15618" width="12.7142857142857" style="478" customWidth="1"/>
    <col min="15619" max="15619" width="47.4285714285714" style="478" customWidth="1"/>
    <col min="15620" max="15620" width="5.57142857142857" style="478" customWidth="1"/>
    <col min="15621" max="15622" width="3.71428571428571" style="478" customWidth="1"/>
    <col min="15623" max="15623" width="22" style="478" customWidth="1"/>
    <col min="15624" max="15624" width="5.57142857142857" style="478" customWidth="1"/>
    <col min="15625" max="15626" width="3.71428571428571" style="478" customWidth="1"/>
    <col min="15627" max="15627" width="22" style="478" customWidth="1"/>
    <col min="15628" max="15628" width="5.57142857142857" style="478" customWidth="1"/>
    <col min="15629" max="15630" width="3.71428571428571" style="478" customWidth="1"/>
    <col min="15631" max="15631" width="22" style="478" customWidth="1"/>
    <col min="15632" max="15633" width="15.7142857142857" style="478"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641" width="10.5714285714286" style="478"/>
    <col min="15642" max="15642" width="13.4285714285714" style="478" customWidth="1"/>
    <col min="15643" max="15862" width="10.5714285714286" style="478"/>
    <col min="15863" max="15870" width="0" style="478" hidden="1" customWidth="1"/>
    <col min="15871" max="15873" width="3.71428571428571" style="478" customWidth="1"/>
    <col min="15874" max="15874" width="12.7142857142857" style="478" customWidth="1"/>
    <col min="15875" max="15875" width="47.4285714285714" style="478" customWidth="1"/>
    <col min="15876" max="15876" width="5.57142857142857" style="478" customWidth="1"/>
    <col min="15877" max="15878" width="3.71428571428571" style="478" customWidth="1"/>
    <col min="15879" max="15879" width="22" style="478" customWidth="1"/>
    <col min="15880" max="15880" width="5.57142857142857" style="478" customWidth="1"/>
    <col min="15881" max="15882" width="3.71428571428571" style="478" customWidth="1"/>
    <col min="15883" max="15883" width="22" style="478" customWidth="1"/>
    <col min="15884" max="15884" width="5.57142857142857" style="478" customWidth="1"/>
    <col min="15885" max="15886" width="3.71428571428571" style="478" customWidth="1"/>
    <col min="15887" max="15887" width="22" style="478" customWidth="1"/>
    <col min="15888" max="15889" width="15.7142857142857" style="478"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5897" width="10.5714285714286" style="478"/>
    <col min="15898" max="15898" width="13.4285714285714" style="478" customWidth="1"/>
    <col min="15899" max="16118" width="10.5714285714286" style="478"/>
    <col min="16119" max="16126" width="0" style="478" hidden="1" customWidth="1"/>
    <col min="16127" max="16129" width="3.71428571428571" style="478" customWidth="1"/>
    <col min="16130" max="16130" width="12.7142857142857" style="478" customWidth="1"/>
    <col min="16131" max="16131" width="47.4285714285714" style="478" customWidth="1"/>
    <col min="16132" max="16132" width="5.57142857142857" style="478" customWidth="1"/>
    <col min="16133" max="16134" width="3.71428571428571" style="478" customWidth="1"/>
    <col min="16135" max="16135" width="22" style="478" customWidth="1"/>
    <col min="16136" max="16136" width="5.57142857142857" style="478" customWidth="1"/>
    <col min="16137" max="16138" width="3.71428571428571" style="478" customWidth="1"/>
    <col min="16139" max="16139" width="22" style="478" customWidth="1"/>
    <col min="16140" max="16140" width="5.57142857142857" style="478" customWidth="1"/>
    <col min="16141" max="16142" width="3.71428571428571" style="478" customWidth="1"/>
    <col min="16143" max="16143" width="22" style="478" customWidth="1"/>
    <col min="16144" max="16145" width="15.7142857142857" style="478"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153" width="10.5714285714286" style="478"/>
    <col min="16154" max="16154" width="13.4285714285714" style="478" customWidth="1"/>
    <col min="16155" max="16384" width="10.5714285714286" style="478"/>
  </cols>
  <sheetData>
    <row r="1" ht="14.25" hidden="1"/>
    <row r="2" ht="14.25" hidden="1"/>
    <row r="3" ht="14.25" hidden="1"/>
    <row r="4" spans="10:31"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0:31" ht="22.5" customHeight="1">
      <c r="J5" s="483"/>
      <c r="K5" s="483"/>
      <c r="L5" s="1186" t="s">
        <v>675</v>
      </c>
      <c r="M5" s="1186"/>
      <c r="N5" s="1186"/>
      <c r="O5" s="1186"/>
      <c r="P5" s="1186"/>
      <c r="Q5" s="1186"/>
      <c r="R5" s="1186"/>
      <c r="S5" s="1186"/>
      <c r="T5" s="1186"/>
      <c r="U5" s="581"/>
      <c r="V5" s="581"/>
      <c r="W5" s="525"/>
      <c r="X5" s="525"/>
      <c r="Y5" s="587"/>
      <c r="Z5" s="587"/>
      <c r="AA5" s="587"/>
      <c r="AB5" s="587"/>
      <c r="AC5" s="587"/>
      <c r="AD5" s="587"/>
      <c r="AE5" s="499"/>
    </row>
    <row r="6" spans="10:21"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192" t="str">
        <f>IF(NameOrPr_ch="",IF(NameOrPr="","",NameOrPr),NameOrPr_ch)</f>
        <v>Государственный комитет Республики Татарстан по тарифам</v>
      </c>
      <c r="O7" s="1192"/>
      <c r="P7" s="1192"/>
      <c r="Q7" s="1192"/>
      <c r="R7" s="1192"/>
      <c r="S7" s="1192"/>
      <c r="T7" s="1192"/>
      <c r="U7" s="671"/>
      <c r="AH7" s="587"/>
      <c r="AI7" s="587"/>
      <c r="AJ7" s="587"/>
      <c r="AK7" s="587"/>
    </row>
    <row r="8" spans="1:37" s="493" customFormat="1" ht="18.75">
      <c r="A8" s="507"/>
      <c r="B8" s="507"/>
      <c r="C8" s="507"/>
      <c r="D8" s="507"/>
      <c r="E8" s="507"/>
      <c r="F8" s="507"/>
      <c r="G8" s="507"/>
      <c r="H8" s="507"/>
      <c r="L8" s="501"/>
      <c r="M8" s="674" t="s">
        <v>597</v>
      </c>
      <c r="N8" s="1192" t="str">
        <f>IF(datePr_ch="",IF(datePr="","",datePr),datePr_ch)</f>
        <v>18.12.2018</v>
      </c>
      <c r="O8" s="1192"/>
      <c r="P8" s="1192"/>
      <c r="Q8" s="1192"/>
      <c r="R8" s="1192"/>
      <c r="S8" s="1192"/>
      <c r="T8" s="1192"/>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192" t="str">
        <f>IF(numberPr_ch="",IF(numberPr="","",numberPr),numberPr_ch)</f>
        <v>5-96/тэ</v>
      </c>
      <c r="O9" s="1192"/>
      <c r="P9" s="1192"/>
      <c r="Q9" s="1192"/>
      <c r="R9" s="1192"/>
      <c r="S9" s="1192"/>
      <c r="T9" s="1192"/>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192" t="str">
        <f>IF(IstPub_ch="",IF(IstPub="","",IstPub),IstPub_ch)</f>
        <v>Официальный сайт правовой информации Министерства юстиции РТ:  http//pravo.tatarstan.ru</v>
      </c>
      <c r="O10" s="1192"/>
      <c r="P10" s="1192"/>
      <c r="Q10" s="1192"/>
      <c r="R10" s="1192"/>
      <c r="S10" s="1192"/>
      <c r="T10" s="1192"/>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187"/>
      <c r="M12" s="1187"/>
      <c r="N12" s="568"/>
      <c r="O12" s="1222"/>
      <c r="P12" s="1222"/>
      <c r="Q12" s="1222"/>
      <c r="R12" s="1222"/>
      <c r="S12" s="1222"/>
      <c r="T12" s="1222"/>
      <c r="U12" s="488"/>
      <c r="AE12" s="505" t="s">
        <v>373</v>
      </c>
      <c r="AH12" s="507"/>
      <c r="AI12" s="507"/>
      <c r="AJ12" s="507"/>
      <c r="AK12" s="507"/>
    </row>
    <row r="13" spans="10:31" ht="14.25">
      <c r="J13" s="483"/>
      <c r="K13" s="483"/>
      <c r="L13" s="479"/>
      <c r="M13" s="479"/>
      <c r="N13" s="479"/>
      <c r="O13" s="1212"/>
      <c r="P13" s="1212"/>
      <c r="Q13" s="1212"/>
      <c r="R13" s="1212"/>
      <c r="S13" s="1212"/>
      <c r="T13" s="1212"/>
      <c r="U13" s="601"/>
      <c r="Z13" s="1212"/>
      <c r="AA13" s="1212"/>
      <c r="AB13" s="1212"/>
      <c r="AC13" s="1212"/>
      <c r="AD13" s="1212"/>
      <c r="AE13" s="1212"/>
    </row>
    <row r="14" spans="10:33" ht="14.25">
      <c r="J14" s="483"/>
      <c r="K14" s="483"/>
      <c r="L14" s="1149" t="s">
        <v>454</v>
      </c>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t="s">
        <v>455</v>
      </c>
    </row>
    <row r="15" spans="10:33" ht="14.25" customHeight="1">
      <c r="J15" s="483"/>
      <c r="K15" s="483"/>
      <c r="L15" s="1199" t="s">
        <v>92</v>
      </c>
      <c r="M15" s="1199" t="s">
        <v>677</v>
      </c>
      <c r="N15" s="1236" t="s">
        <v>629</v>
      </c>
      <c r="O15" s="1236"/>
      <c r="P15" s="1236"/>
      <c r="Q15" s="1236"/>
      <c r="R15" s="1236" t="s">
        <v>630</v>
      </c>
      <c r="S15" s="1236"/>
      <c r="T15" s="1236"/>
      <c r="U15" s="1236"/>
      <c r="V15" s="1236" t="s">
        <v>631</v>
      </c>
      <c r="W15" s="1236"/>
      <c r="X15" s="1236"/>
      <c r="Y15" s="1236"/>
      <c r="Z15" s="1199" t="s">
        <v>642</v>
      </c>
      <c r="AA15" s="1199"/>
      <c r="AB15" s="1199"/>
      <c r="AC15" s="1199"/>
      <c r="AD15" s="1199"/>
      <c r="AE15" s="1199" t="s">
        <v>341</v>
      </c>
      <c r="AF15" s="1211" t="s">
        <v>275</v>
      </c>
      <c r="AG15" s="1149"/>
    </row>
    <row r="16" spans="1:37" s="525" customFormat="1" ht="27.75" customHeight="1">
      <c r="A16" s="587"/>
      <c r="B16" s="587"/>
      <c r="C16" s="587"/>
      <c r="D16" s="587"/>
      <c r="E16" s="587"/>
      <c r="F16" s="587"/>
      <c r="G16" s="593"/>
      <c r="H16" s="593"/>
      <c r="I16" s="533"/>
      <c r="J16" s="531"/>
      <c r="K16" s="531"/>
      <c r="L16" s="1199"/>
      <c r="M16" s="1199"/>
      <c r="N16" s="1236"/>
      <c r="O16" s="1236"/>
      <c r="P16" s="1236"/>
      <c r="Q16" s="1236"/>
      <c r="R16" s="1236"/>
      <c r="S16" s="1236"/>
      <c r="T16" s="1236"/>
      <c r="U16" s="1236"/>
      <c r="V16" s="1236"/>
      <c r="W16" s="1236"/>
      <c r="X16" s="1236"/>
      <c r="Y16" s="1236"/>
      <c r="Z16" s="1149" t="s">
        <v>680</v>
      </c>
      <c r="AA16" s="1149"/>
      <c r="AB16" s="1149" t="s">
        <v>655</v>
      </c>
      <c r="AC16" s="1149"/>
      <c r="AD16" s="1149"/>
      <c r="AE16" s="1199"/>
      <c r="AF16" s="1211"/>
      <c r="AG16" s="1149"/>
      <c r="AH16" s="587"/>
      <c r="AI16" s="587"/>
      <c r="AJ16" s="587"/>
      <c r="AK16" s="587"/>
    </row>
    <row r="17" spans="10:33" ht="14.25" customHeight="1">
      <c r="J17" s="483"/>
      <c r="K17" s="483"/>
      <c r="L17" s="1199"/>
      <c r="M17" s="1199"/>
      <c r="N17" s="1236"/>
      <c r="O17" s="1236"/>
      <c r="P17" s="1236"/>
      <c r="Q17" s="1236"/>
      <c r="R17" s="1236"/>
      <c r="S17" s="1236"/>
      <c r="T17" s="1236"/>
      <c r="U17" s="1236"/>
      <c r="V17" s="1236"/>
      <c r="W17" s="1236"/>
      <c r="X17" s="1236"/>
      <c r="Y17" s="1236"/>
      <c r="Z17" s="536" t="s">
        <v>678</v>
      </c>
      <c r="AA17" s="536" t="s">
        <v>679</v>
      </c>
      <c r="AB17" s="538" t="s">
        <v>274</v>
      </c>
      <c r="AC17" s="1223" t="s">
        <v>273</v>
      </c>
      <c r="AD17" s="1223"/>
      <c r="AE17" s="1199"/>
      <c r="AF17" s="1211"/>
      <c r="AG17" s="1149"/>
    </row>
    <row r="18" spans="10:33" ht="14.25">
      <c r="J18" s="483"/>
      <c r="K18" s="491">
        <v>1</v>
      </c>
      <c r="L18" s="480" t="s">
        <v>93</v>
      </c>
      <c r="M18" s="480" t="s">
        <v>49</v>
      </c>
      <c r="N18" s="1228">
        <f ca="1">OFFSET(N18,0,-1)+1</f>
        <v>3</v>
      </c>
      <c r="O18" s="1228"/>
      <c r="P18" s="1228"/>
      <c r="Q18" s="1228"/>
      <c r="R18" s="1228">
        <f ca="1">OFFSET(N18,0,0)+1</f>
        <v>4</v>
      </c>
      <c r="S18" s="1228"/>
      <c r="T18" s="1228"/>
      <c r="U18" s="1228"/>
      <c r="V18" s="676"/>
      <c r="W18" s="676"/>
      <c r="X18" s="676"/>
      <c r="Y18" s="677">
        <f ca="1">OFFSET(R18,0,0)+1</f>
        <v>5</v>
      </c>
      <c r="Z18" s="489">
        <f ca="1">OFFSET(Z18,0,-1)+1</f>
        <v>6</v>
      </c>
      <c r="AA18" s="489">
        <f ca="1">OFFSET(AA18,0,-1)+1</f>
        <v>7</v>
      </c>
      <c r="AB18" s="489">
        <f ca="1">OFFSET(AB18,0,-1)+1</f>
        <v>8</v>
      </c>
      <c r="AC18" s="1228">
        <f ca="1">OFFSET(AC18,0,-1)+1</f>
        <v>9</v>
      </c>
      <c r="AD18" s="1228"/>
      <c r="AE18" s="489">
        <f ca="1">OFFSET(AE18,0,-2)+1</f>
        <v>10</v>
      </c>
      <c r="AF18" s="525"/>
      <c r="AG18" s="489">
        <f ca="1">OFFSET(AG18,0,-2)+1</f>
        <v>11</v>
      </c>
    </row>
    <row r="19" spans="1:33" ht="22.5">
      <c r="A19" s="1172">
        <v>1</v>
      </c>
      <c r="B19" s="1017"/>
      <c r="C19" s="1017"/>
      <c r="D19" s="1017"/>
      <c r="E19" s="1017"/>
      <c r="F19" s="1010"/>
      <c r="G19" s="1016"/>
      <c r="H19" s="1016"/>
      <c r="I19" s="998"/>
      <c r="J19" s="997"/>
      <c r="K19" s="997"/>
      <c r="L19" s="595">
        <f>mergeValue(A19)</f>
        <v>1</v>
      </c>
      <c r="M19" s="643" t="s">
        <v>20</v>
      </c>
      <c r="N19" s="1229"/>
      <c r="O19" s="1229"/>
      <c r="P19" s="1229"/>
      <c r="Q19" s="1229"/>
      <c r="R19" s="1229"/>
      <c r="S19" s="1229"/>
      <c r="T19" s="1229"/>
      <c r="U19" s="1229"/>
      <c r="V19" s="1229"/>
      <c r="W19" s="1229"/>
      <c r="X19" s="1229"/>
      <c r="Y19" s="1229"/>
      <c r="Z19" s="1229"/>
      <c r="AA19" s="1229"/>
      <c r="AB19" s="1229"/>
      <c r="AC19" s="1229"/>
      <c r="AD19" s="1229"/>
      <c r="AE19" s="1229"/>
      <c r="AF19" s="1229"/>
      <c r="AG19" s="583" t="s">
        <v>477</v>
      </c>
    </row>
    <row r="20" spans="1:33" ht="22.5">
      <c r="A20" s="1172"/>
      <c r="B20" s="1172">
        <v>1</v>
      </c>
      <c r="C20" s="1017"/>
      <c r="D20" s="1017"/>
      <c r="E20" s="1017"/>
      <c r="F20" s="1010"/>
      <c r="G20" s="1019"/>
      <c r="H20" s="1020"/>
      <c r="I20" s="999"/>
      <c r="J20" s="994"/>
      <c r="K20" s="992"/>
      <c r="L20" s="595" t="str">
        <f>mergeValue(A20)&amp;"."&amp;mergeValue(B20)</f>
        <v>1.1</v>
      </c>
      <c r="M20" s="548" t="s">
        <v>16</v>
      </c>
      <c r="N20" s="1230"/>
      <c r="O20" s="1230"/>
      <c r="P20" s="1230"/>
      <c r="Q20" s="1230"/>
      <c r="R20" s="1230"/>
      <c r="S20" s="1230"/>
      <c r="T20" s="1230"/>
      <c r="U20" s="1230"/>
      <c r="V20" s="1230"/>
      <c r="W20" s="1230"/>
      <c r="X20" s="1230"/>
      <c r="Y20" s="1230"/>
      <c r="Z20" s="1230"/>
      <c r="AA20" s="1230"/>
      <c r="AB20" s="1230"/>
      <c r="AC20" s="1230"/>
      <c r="AD20" s="1230"/>
      <c r="AE20" s="1230"/>
      <c r="AF20" s="1230"/>
      <c r="AG20" s="583" t="s">
        <v>478</v>
      </c>
    </row>
    <row r="21" spans="1:33" ht="22.5">
      <c r="A21" s="1172"/>
      <c r="B21" s="1172"/>
      <c r="C21" s="1172">
        <v>1</v>
      </c>
      <c r="D21" s="1017"/>
      <c r="E21" s="1017"/>
      <c r="F21" s="1010"/>
      <c r="G21" s="1019"/>
      <c r="H21" s="1020"/>
      <c r="I21" s="999"/>
      <c r="J21" s="994"/>
      <c r="K21" s="992"/>
      <c r="L21" s="595" t="str">
        <f>mergeValue(A21)&amp;"."&amp;mergeValue(B21)&amp;"."&amp;mergeValue(C21)</f>
        <v>1.1.1</v>
      </c>
      <c r="M21" s="549" t="s">
        <v>7</v>
      </c>
      <c r="N21" s="1230"/>
      <c r="O21" s="1230"/>
      <c r="P21" s="1230"/>
      <c r="Q21" s="1230"/>
      <c r="R21" s="1230"/>
      <c r="S21" s="1230"/>
      <c r="T21" s="1230"/>
      <c r="U21" s="1230"/>
      <c r="V21" s="1230"/>
      <c r="W21" s="1230"/>
      <c r="X21" s="1230"/>
      <c r="Y21" s="1230"/>
      <c r="Z21" s="1230"/>
      <c r="AA21" s="1230"/>
      <c r="AB21" s="1230"/>
      <c r="AC21" s="1230"/>
      <c r="AD21" s="1230"/>
      <c r="AE21" s="1230"/>
      <c r="AF21" s="1230"/>
      <c r="AG21" s="583" t="s">
        <v>634</v>
      </c>
    </row>
    <row r="22" spans="1:33" ht="15" customHeight="1">
      <c r="A22" s="1172"/>
      <c r="B22" s="1172"/>
      <c r="C22" s="1172"/>
      <c r="D22" s="1172">
        <v>1</v>
      </c>
      <c r="E22" s="1017"/>
      <c r="F22" s="1010"/>
      <c r="G22" s="1019"/>
      <c r="H22" s="1020"/>
      <c r="I22" s="999"/>
      <c r="J22" s="994"/>
      <c r="K22" s="992"/>
      <c r="L22" s="595" t="str">
        <f>mergeValue(A22)&amp;"."&amp;mergeValue(B22)&amp;"."&amp;mergeValue(C22)&amp;"."&amp;mergeValue(D22)</f>
        <v>1.1.1.1</v>
      </c>
      <c r="M22" s="550" t="s">
        <v>22</v>
      </c>
      <c r="N22" s="1230"/>
      <c r="O22" s="1230"/>
      <c r="P22" s="1230"/>
      <c r="Q22" s="1230"/>
      <c r="R22" s="1230"/>
      <c r="S22" s="1230"/>
      <c r="T22" s="1230"/>
      <c r="U22" s="1230"/>
      <c r="V22" s="1230"/>
      <c r="W22" s="1230"/>
      <c r="X22" s="1230"/>
      <c r="Y22" s="1230"/>
      <c r="Z22" s="1230"/>
      <c r="AA22" s="1230"/>
      <c r="AB22" s="1230"/>
      <c r="AC22" s="1230"/>
      <c r="AD22" s="1230"/>
      <c r="AE22" s="1230"/>
      <c r="AF22" s="1230"/>
      <c r="AG22" s="583" t="s">
        <v>681</v>
      </c>
    </row>
    <row r="23" spans="1:37" ht="20.1" customHeight="1">
      <c r="A23" s="1172"/>
      <c r="B23" s="1172"/>
      <c r="C23" s="1172"/>
      <c r="D23" s="1172"/>
      <c r="E23" s="1172">
        <v>1</v>
      </c>
      <c r="F23" s="1010"/>
      <c r="G23" s="1019"/>
      <c r="H23" s="1020"/>
      <c r="I23" s="1021"/>
      <c r="J23" s="1011"/>
      <c r="K23" s="1233"/>
      <c r="L23" s="1234" t="str">
        <f>mergeValue(A23)&amp;"."&amp;mergeValue(B23)&amp;"."&amp;mergeValue(C23)&amp;"."&amp;mergeValue(D23)&amp;"."&amp;mergeValue(E23)</f>
        <v>1.1.1.1.1</v>
      </c>
      <c r="M23" s="1235"/>
      <c r="N23" s="1179" t="s">
        <v>85</v>
      </c>
      <c r="O23" s="1242"/>
      <c r="P23" s="1240">
        <v>1</v>
      </c>
      <c r="Q23" s="1231"/>
      <c r="R23" s="1179" t="s">
        <v>85</v>
      </c>
      <c r="S23" s="1242"/>
      <c r="T23" s="1240">
        <v>1</v>
      </c>
      <c r="U23" s="1231"/>
      <c r="V23" s="1179" t="s">
        <v>85</v>
      </c>
      <c r="W23" s="563"/>
      <c r="X23" s="541">
        <v>1</v>
      </c>
      <c r="Y23" s="1098"/>
      <c r="Z23" s="673"/>
      <c r="AA23" s="673"/>
      <c r="AB23" s="1214"/>
      <c r="AC23" s="1179" t="s">
        <v>84</v>
      </c>
      <c r="AD23" s="1214"/>
      <c r="AE23" s="1179" t="s">
        <v>85</v>
      </c>
      <c r="AF23" s="580"/>
      <c r="AG23" s="1237" t="s">
        <v>682</v>
      </c>
      <c r="AH23" s="502" t="str">
        <f>strCheckDate(Z24:AF24)</f>
        <v/>
      </c>
      <c r="AI23" s="506" t="str">
        <f>IF(AND(COUNTIF(AJ18:AJ27,AJ23)&gt;1,AJ23&lt;&gt;""),"ErrUnique:HasDoubleConn","")</f>
        <v/>
      </c>
      <c r="AJ23" s="506"/>
      <c r="AK23" s="506"/>
    </row>
    <row r="24" spans="1:37" ht="20.1" customHeight="1">
      <c r="A24" s="1172"/>
      <c r="B24" s="1172"/>
      <c r="C24" s="1172"/>
      <c r="D24" s="1172"/>
      <c r="E24" s="1172"/>
      <c r="F24" s="1010"/>
      <c r="G24" s="1019"/>
      <c r="H24" s="1020"/>
      <c r="I24" s="1021"/>
      <c r="J24" s="1011"/>
      <c r="K24" s="1233"/>
      <c r="L24" s="1234"/>
      <c r="M24" s="1235"/>
      <c r="N24" s="1179"/>
      <c r="O24" s="1242"/>
      <c r="P24" s="1240"/>
      <c r="Q24" s="1241"/>
      <c r="R24" s="1179"/>
      <c r="S24" s="1242"/>
      <c r="T24" s="1240"/>
      <c r="U24" s="1232"/>
      <c r="V24" s="1179"/>
      <c r="W24" s="603"/>
      <c r="X24" s="567"/>
      <c r="Y24" s="567"/>
      <c r="Z24" s="574"/>
      <c r="AA24" s="605" t="str">
        <f>AB23&amp;"-"&amp;AD23</f>
        <v>-</v>
      </c>
      <c r="AB24" s="1178"/>
      <c r="AC24" s="1179"/>
      <c r="AD24" s="1178"/>
      <c r="AE24" s="1179"/>
      <c r="AF24" s="675"/>
      <c r="AG24" s="1238"/>
      <c r="AI24" s="506"/>
      <c r="AJ24" s="506"/>
      <c r="AK24" s="506"/>
    </row>
    <row r="25" spans="1:37" ht="20.1" customHeight="1">
      <c r="A25" s="1172"/>
      <c r="B25" s="1172"/>
      <c r="C25" s="1172"/>
      <c r="D25" s="1172"/>
      <c r="E25" s="1172"/>
      <c r="F25" s="1010"/>
      <c r="G25" s="1019"/>
      <c r="H25" s="1020"/>
      <c r="I25" s="1021"/>
      <c r="J25" s="1011"/>
      <c r="K25" s="1233"/>
      <c r="L25" s="1234"/>
      <c r="M25" s="1235"/>
      <c r="N25" s="1179"/>
      <c r="O25" s="1242"/>
      <c r="P25" s="1240"/>
      <c r="Q25" s="1232"/>
      <c r="R25" s="1179"/>
      <c r="S25" s="604"/>
      <c r="T25" s="560"/>
      <c r="U25" s="567"/>
      <c r="V25" s="573"/>
      <c r="W25" s="573"/>
      <c r="X25" s="573"/>
      <c r="Y25" s="573"/>
      <c r="Z25" s="574"/>
      <c r="AA25" s="574"/>
      <c r="AB25" s="575"/>
      <c r="AC25" s="566"/>
      <c r="AD25" s="566"/>
      <c r="AE25" s="575"/>
      <c r="AF25" s="566"/>
      <c r="AG25" s="1238"/>
      <c r="AI25" s="506"/>
      <c r="AJ25" s="506"/>
      <c r="AK25" s="506"/>
    </row>
    <row r="26" spans="1:37" ht="20.1" customHeight="1">
      <c r="A26" s="1172"/>
      <c r="B26" s="1172"/>
      <c r="C26" s="1172"/>
      <c r="D26" s="1172"/>
      <c r="E26" s="1172"/>
      <c r="F26" s="1010"/>
      <c r="G26" s="1019"/>
      <c r="H26" s="1020"/>
      <c r="I26" s="1021"/>
      <c r="J26" s="1011"/>
      <c r="K26" s="1233"/>
      <c r="L26" s="1234"/>
      <c r="M26" s="1235"/>
      <c r="N26" s="1179"/>
      <c r="O26" s="576"/>
      <c r="P26" s="578"/>
      <c r="Q26" s="577"/>
      <c r="R26" s="573"/>
      <c r="S26" s="573"/>
      <c r="T26" s="573"/>
      <c r="U26" s="573"/>
      <c r="V26" s="573"/>
      <c r="W26" s="573"/>
      <c r="X26" s="573"/>
      <c r="Y26" s="573"/>
      <c r="Z26" s="574"/>
      <c r="AA26" s="574"/>
      <c r="AB26" s="575"/>
      <c r="AC26" s="566"/>
      <c r="AD26" s="566"/>
      <c r="AE26" s="575"/>
      <c r="AF26" s="566"/>
      <c r="AG26" s="1238"/>
      <c r="AI26" s="506"/>
      <c r="AJ26" s="506"/>
      <c r="AK26" s="506"/>
    </row>
    <row r="27" spans="1:37" s="477" customFormat="1" ht="15" customHeight="1">
      <c r="A27" s="1172"/>
      <c r="B27" s="1172"/>
      <c r="C27" s="1172"/>
      <c r="D27" s="1172"/>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39"/>
      <c r="AH27" s="503"/>
      <c r="AI27" s="503"/>
      <c r="AJ27" s="213"/>
      <c r="AK27" s="213"/>
    </row>
    <row r="28" spans="1:37" s="477" customFormat="1" ht="15" customHeight="1">
      <c r="A28" s="1172"/>
      <c r="B28" s="1172"/>
      <c r="C28" s="1172"/>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172"/>
      <c r="B29" s="1172"/>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172"/>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65" t="s">
        <v>683</v>
      </c>
      <c r="N33" s="1165"/>
      <c r="O33" s="1165"/>
      <c r="P33" s="1165"/>
      <c r="Q33" s="1165"/>
      <c r="R33" s="1165"/>
      <c r="S33" s="1165"/>
      <c r="T33" s="1165"/>
      <c r="U33" s="1165"/>
      <c r="V33" s="1165"/>
      <c r="W33" s="1165"/>
      <c r="X33" s="1165"/>
      <c r="Y33" s="1165"/>
      <c r="Z33" s="1165"/>
      <c r="AA33" s="1165"/>
      <c r="AB33" s="1165"/>
      <c r="AC33" s="1165"/>
      <c r="AD33" s="1165"/>
      <c r="AE33" s="1165"/>
      <c r="AF33" s="1165"/>
      <c r="AG33" s="116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14">
    <dataValidation allowBlank="1" prompt="Для выбора выполните двойной щелчок левой клавиши мыши по соответствующей ячейке." sqref="IX27:JS31 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WB983063:WWB98306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WVY98306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-0999999999999999000000000</formula1>
      <formula2>9.99999999999999E+23</formula2>
    </dataValidation>
    <dataValidation type="textLength" operator="lessThanOrEqual" allowBlank="1" showInputMessage="1" showErrorMessage="1" errorTitle="Ошибка" error="Допускается ввод не более 900 символов!" sqref="JS19:JS23 WWE983059:WWE98306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N23 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dataValidation allowBlank="1" showInputMessage="1" showErrorMessage="1" prompt="Для выбора выполните двойной щелчок левой клавиши мыши по соответствующей ячейке." sqref="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dataValidation allowBlank="1" showInputMessage="1" showErrorMessage="1" prompt="Для выбора выполните двойной щелчок левой клавиши мыши по соответствующей ячейке." sqref="WVP98306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ataValidation allowBlank="1" showInputMessage="1" showErrorMessage="1" prompt="Для выбора выполните двойной щелчок левой клавиши мыши по соответствующей ячейке." sqref="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dataValidation allowBlank="1" showInputMessage="1" showErrorMessage="1" prompt="Для выбора выполните двойной щелчок левой клавиши мыши по соответствующей ячейке." sqref="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d754a79-3db6-4ebb-980b-df905cf0bd6d}">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208</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c r="I8" s="196" t="s">
        <v>591</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c r="I9" s="196" t="s">
        <v>589</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344"/>
      <c r="D11" s="344"/>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70"/>
      <c r="B13" s="1170"/>
      <c r="C13" s="1170"/>
      <c r="D13" s="344">
        <v>1</v>
      </c>
      <c r="F13" s="335" t="str">
        <f>"4."&amp;mergeValue(A13)&amp;"."&amp;mergeValue(B13)&amp;"."&amp;mergeValue(C13)&amp;"."&amp;mergeValue(D13)</f>
        <v>4.1.1.1.1</v>
      </c>
      <c r="G13" s="420" t="s">
        <v>499</v>
      </c>
      <c r="H13" s="317"/>
      <c r="I13" s="1171" t="s">
        <v>592</v>
      </c>
      <c r="J13" s="334"/>
      <c r="K13" s="214"/>
      <c r="L13" s="214"/>
      <c r="M13" s="214"/>
      <c r="N13" s="214"/>
      <c r="O13" s="214"/>
      <c r="P13" s="214"/>
      <c r="Q13" s="214"/>
      <c r="R13" s="214"/>
      <c r="S13" s="214"/>
      <c r="T13" s="214"/>
    </row>
    <row r="14" spans="1:20" s="190" customFormat="1" ht="18.75">
      <c r="A14" s="1170"/>
      <c r="B14" s="1170"/>
      <c r="C14" s="1170"/>
      <c r="D14" s="344"/>
      <c r="F14" s="338"/>
      <c r="G14" s="150" t="s">
        <v>4</v>
      </c>
      <c r="H14" s="343"/>
      <c r="I14" s="1171"/>
      <c r="J14" s="334"/>
      <c r="K14" s="214"/>
      <c r="L14" s="214"/>
      <c r="M14" s="214"/>
      <c r="N14" s="214"/>
      <c r="O14" s="214"/>
      <c r="P14" s="214"/>
      <c r="Q14" s="214"/>
      <c r="R14" s="214"/>
      <c r="S14" s="214"/>
      <c r="T14" s="214"/>
    </row>
    <row r="15" spans="1:20" s="190" customFormat="1" ht="18.75">
      <c r="A15" s="1170"/>
      <c r="B15" s="1170"/>
      <c r="C15" s="344"/>
      <c r="D15" s="344"/>
      <c r="F15" s="421"/>
      <c r="G15" s="195" t="s">
        <v>403</v>
      </c>
      <c r="H15" s="422"/>
      <c r="I15" s="423"/>
      <c r="J15" s="334"/>
      <c r="K15" s="214"/>
      <c r="L15" s="214"/>
      <c r="M15" s="214"/>
      <c r="N15" s="214"/>
      <c r="O15" s="214"/>
      <c r="P15" s="214"/>
      <c r="Q15" s="214"/>
      <c r="R15" s="214"/>
      <c r="S15" s="214"/>
      <c r="T15" s="214"/>
    </row>
    <row r="16" spans="1:20" s="190" customFormat="1" ht="18.75">
      <c r="A16" s="117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65" t="s">
        <v>594</v>
      </c>
      <c r="H19" s="116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1ef2e21-893a-45c0-ab87-303ea289e16b}">
  <sheetPr codeName="modUpdTemplLogger">
    <tabColor indexed="24"/>
  </sheetPr>
  <dimension ref="A1:D7"/>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6" t="s">
        <v>70</v>
      </c>
      <c r="B1" s="116" t="s">
        <v>71</v>
      </c>
      <c r="C1" s="116" t="s">
        <v>72</v>
      </c>
      <c r="D1" s="10"/>
    </row>
    <row r="2" spans="1:3" ht="11.25">
      <c r="A2" s="1297">
        <v>43463.50267361111</v>
      </c>
      <c r="B2" s="12" t="s">
        <v>774</v>
      </c>
      <c r="C2" s="12" t="s">
        <v>442</v>
      </c>
    </row>
    <row r="3" spans="1:3" ht="11.25">
      <c r="A3" s="1297">
        <v>43463.502685185187</v>
      </c>
      <c r="B3" s="12" t="s">
        <v>775</v>
      </c>
      <c r="C3" s="12" t="s">
        <v>442</v>
      </c>
    </row>
    <row r="4" spans="1:3" ht="11.25">
      <c r="A4" s="1297">
        <v>43463.503020833334</v>
      </c>
      <c r="B4" s="12" t="s">
        <v>774</v>
      </c>
      <c r="C4" s="12" t="s">
        <v>442</v>
      </c>
    </row>
    <row r="5" spans="1:3" ht="11.25">
      <c r="A5" s="1297">
        <v>43463.503032407411</v>
      </c>
      <c r="B5" s="12" t="s">
        <v>775</v>
      </c>
      <c r="C5" s="12" t="s">
        <v>442</v>
      </c>
    </row>
    <row r="6" spans="1:3" ht="11.25">
      <c r="A6" s="1297">
        <v>43463.504513888889</v>
      </c>
      <c r="B6" s="12" t="s">
        <v>774</v>
      </c>
      <c r="C6" s="12" t="s">
        <v>442</v>
      </c>
    </row>
    <row r="7" spans="1:3" ht="11.25">
      <c r="A7" s="1297">
        <v>43463.504525462966</v>
      </c>
      <c r="B7" s="12" t="s">
        <v>775</v>
      </c>
      <c r="C7" s="12" t="s">
        <v>442</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122a2e4-cc8a-4734-bfae-9085ec253c84}">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9.14285714285714" style="508" hidden="1" customWidth="1"/>
    <col min="9" max="9" width="3.71428571428571" style="485" customWidth="1"/>
    <col min="10" max="11" width="3.71428571428571" style="484" customWidth="1"/>
    <col min="12" max="12" width="12.7142857142857" style="478" customWidth="1"/>
    <col min="13" max="13" width="47.4285714285714" style="478" customWidth="1"/>
    <col min="14" max="14" width="2.71428571428571" style="478" hidden="1" customWidth="1"/>
    <col min="15" max="18" width="23.7142857142857" style="478" customWidth="1"/>
    <col min="19" max="19" width="11.7142857142857" style="478" customWidth="1"/>
    <col min="20" max="20" width="3.71428571428571" style="478" customWidth="1"/>
    <col min="21" max="21" width="11.7142857142857" style="478" customWidth="1"/>
    <col min="22" max="22" width="8.57142857142857" style="478" hidden="1" customWidth="1"/>
    <col min="23" max="23" width="4.71428571428571" style="478" customWidth="1"/>
    <col min="24" max="24" width="115.714285714286" style="478" customWidth="1"/>
    <col min="25" max="25" width="10.5714285714286" style="1010"/>
    <col min="26" max="29" width="10.5714285714286" style="502"/>
    <col min="30" max="246" width="10.5714285714286" style="478"/>
    <col min="247" max="254" width="0" style="478" hidden="1" customWidth="1"/>
    <col min="255" max="257" width="3.71428571428571" style="478" customWidth="1"/>
    <col min="258" max="258" width="12.7142857142857" style="478" customWidth="1"/>
    <col min="259" max="259" width="47.4285714285714" style="478" customWidth="1"/>
    <col min="260" max="260" width="0" style="478" hidden="1" customWidth="1"/>
    <col min="261" max="261" width="24.7142857142857" style="478" customWidth="1"/>
    <col min="262" max="262" width="14.7142857142857" style="478" customWidth="1"/>
    <col min="263" max="264" width="15.7142857142857" style="478" customWidth="1"/>
    <col min="265" max="265" width="11.7142857142857" style="478" customWidth="1"/>
    <col min="266" max="266" width="6.42857142857143" style="478" customWidth="1"/>
    <col min="267" max="267" width="11.7142857142857" style="478" customWidth="1"/>
    <col min="268" max="268" width="0" style="478" hidden="1" customWidth="1"/>
    <col min="269" max="269" width="3.71428571428571" style="478" customWidth="1"/>
    <col min="270" max="270" width="11.1428571428571" style="478" customWidth="1"/>
    <col min="271" max="502" width="10.5714285714286" style="478"/>
    <col min="503" max="510" width="0" style="478" hidden="1" customWidth="1"/>
    <col min="511" max="513" width="3.71428571428571" style="478" customWidth="1"/>
    <col min="514" max="514" width="12.7142857142857" style="478" customWidth="1"/>
    <col min="515" max="515" width="47.4285714285714" style="478" customWidth="1"/>
    <col min="516" max="516" width="0" style="478" hidden="1" customWidth="1"/>
    <col min="517" max="517" width="24.7142857142857" style="478" customWidth="1"/>
    <col min="518" max="518" width="14.7142857142857" style="478" customWidth="1"/>
    <col min="519" max="520" width="15.7142857142857" style="478" customWidth="1"/>
    <col min="521" max="521" width="11.7142857142857" style="478" customWidth="1"/>
    <col min="522" max="522" width="6.42857142857143" style="478" customWidth="1"/>
    <col min="523" max="523" width="11.7142857142857" style="478" customWidth="1"/>
    <col min="524" max="524" width="0" style="478" hidden="1" customWidth="1"/>
    <col min="525" max="525" width="3.71428571428571" style="478" customWidth="1"/>
    <col min="526" max="526" width="11.1428571428571" style="478" customWidth="1"/>
    <col min="527" max="758" width="10.5714285714286" style="478"/>
    <col min="759" max="766" width="0" style="478" hidden="1" customWidth="1"/>
    <col min="767" max="769" width="3.71428571428571" style="478" customWidth="1"/>
    <col min="770" max="770" width="12.7142857142857" style="478" customWidth="1"/>
    <col min="771" max="771" width="47.4285714285714" style="478" customWidth="1"/>
    <col min="772" max="772" width="0" style="478" hidden="1" customWidth="1"/>
    <col min="773" max="773" width="24.7142857142857" style="478" customWidth="1"/>
    <col min="774" max="774" width="14.7142857142857" style="478" customWidth="1"/>
    <col min="775" max="776" width="15.7142857142857" style="478" customWidth="1"/>
    <col min="777" max="777" width="11.7142857142857" style="478" customWidth="1"/>
    <col min="778" max="778" width="6.42857142857143" style="478" customWidth="1"/>
    <col min="779" max="779" width="11.7142857142857" style="478" customWidth="1"/>
    <col min="780" max="780" width="0" style="478" hidden="1" customWidth="1"/>
    <col min="781" max="781" width="3.71428571428571" style="478" customWidth="1"/>
    <col min="782" max="782" width="11.1428571428571" style="478" customWidth="1"/>
    <col min="783" max="1014" width="10.5714285714286" style="478"/>
    <col min="1015" max="1022" width="0" style="478" hidden="1" customWidth="1"/>
    <col min="1023" max="1025" width="3.71428571428571" style="478" customWidth="1"/>
    <col min="1026" max="1026" width="12.7142857142857" style="478" customWidth="1"/>
    <col min="1027" max="1027" width="47.4285714285714" style="478" customWidth="1"/>
    <col min="1028" max="1028" width="0" style="478" hidden="1" customWidth="1"/>
    <col min="1029" max="1029" width="24.7142857142857" style="478" customWidth="1"/>
    <col min="1030" max="1030" width="14.7142857142857" style="478" customWidth="1"/>
    <col min="1031" max="1032" width="15.7142857142857" style="478" customWidth="1"/>
    <col min="1033" max="1033" width="11.7142857142857" style="478" customWidth="1"/>
    <col min="1034" max="1034" width="6.42857142857143" style="478" customWidth="1"/>
    <col min="1035" max="1035" width="11.7142857142857" style="478" customWidth="1"/>
    <col min="1036" max="1036" width="0" style="478" hidden="1" customWidth="1"/>
    <col min="1037" max="1037" width="3.71428571428571" style="478" customWidth="1"/>
    <col min="1038" max="1038" width="11.1428571428571" style="478" customWidth="1"/>
    <col min="1039" max="1270" width="10.5714285714286" style="478"/>
    <col min="1271" max="1278" width="0" style="478" hidden="1" customWidth="1"/>
    <col min="1279" max="1281" width="3.71428571428571" style="478" customWidth="1"/>
    <col min="1282" max="1282" width="12.7142857142857" style="478" customWidth="1"/>
    <col min="1283" max="1283" width="47.4285714285714" style="478" customWidth="1"/>
    <col min="1284" max="1284" width="0" style="478" hidden="1" customWidth="1"/>
    <col min="1285" max="1285" width="24.7142857142857" style="478" customWidth="1"/>
    <col min="1286" max="1286" width="14.7142857142857" style="478" customWidth="1"/>
    <col min="1287" max="1288" width="15.7142857142857" style="478" customWidth="1"/>
    <col min="1289" max="1289" width="11.7142857142857" style="478" customWidth="1"/>
    <col min="1290" max="1290" width="6.42857142857143" style="478" customWidth="1"/>
    <col min="1291" max="1291" width="11.7142857142857" style="478" customWidth="1"/>
    <col min="1292" max="1292" width="0" style="478" hidden="1" customWidth="1"/>
    <col min="1293" max="1293" width="3.71428571428571" style="478" customWidth="1"/>
    <col min="1294" max="1294" width="11.1428571428571" style="478" customWidth="1"/>
    <col min="1295" max="1526" width="10.5714285714286" style="478"/>
    <col min="1527" max="1534" width="0" style="478" hidden="1" customWidth="1"/>
    <col min="1535" max="1537" width="3.71428571428571" style="478" customWidth="1"/>
    <col min="1538" max="1538" width="12.7142857142857" style="478" customWidth="1"/>
    <col min="1539" max="1539" width="47.4285714285714" style="478" customWidth="1"/>
    <col min="1540" max="1540" width="0" style="478" hidden="1" customWidth="1"/>
    <col min="1541" max="1541" width="24.7142857142857" style="478" customWidth="1"/>
    <col min="1542" max="1542" width="14.7142857142857" style="478" customWidth="1"/>
    <col min="1543" max="1544" width="15.7142857142857" style="478" customWidth="1"/>
    <col min="1545" max="1545" width="11.7142857142857" style="478" customWidth="1"/>
    <col min="1546" max="1546" width="6.42857142857143" style="478" customWidth="1"/>
    <col min="1547" max="1547" width="11.7142857142857" style="478" customWidth="1"/>
    <col min="1548" max="1548" width="0" style="478" hidden="1" customWidth="1"/>
    <col min="1549" max="1549" width="3.71428571428571" style="478" customWidth="1"/>
    <col min="1550" max="1550" width="11.1428571428571" style="478" customWidth="1"/>
    <col min="1551" max="1782" width="10.5714285714286" style="478"/>
    <col min="1783" max="1790" width="0" style="478" hidden="1" customWidth="1"/>
    <col min="1791" max="1793" width="3.71428571428571" style="478" customWidth="1"/>
    <col min="1794" max="1794" width="12.7142857142857" style="478" customWidth="1"/>
    <col min="1795" max="1795" width="47.4285714285714" style="478" customWidth="1"/>
    <col min="1796" max="1796" width="0" style="478" hidden="1" customWidth="1"/>
    <col min="1797" max="1797" width="24.7142857142857" style="478" customWidth="1"/>
    <col min="1798" max="1798" width="14.7142857142857" style="478" customWidth="1"/>
    <col min="1799" max="1800" width="15.7142857142857" style="478" customWidth="1"/>
    <col min="1801" max="1801" width="11.7142857142857" style="478" customWidth="1"/>
    <col min="1802" max="1802" width="6.42857142857143" style="478" customWidth="1"/>
    <col min="1803" max="1803" width="11.7142857142857" style="478" customWidth="1"/>
    <col min="1804" max="1804" width="0" style="478" hidden="1" customWidth="1"/>
    <col min="1805" max="1805" width="3.71428571428571" style="478" customWidth="1"/>
    <col min="1806" max="1806" width="11.1428571428571" style="478" customWidth="1"/>
    <col min="1807" max="2038" width="10.5714285714286" style="478"/>
    <col min="2039" max="2046" width="0" style="478" hidden="1" customWidth="1"/>
    <col min="2047" max="2049" width="3.71428571428571" style="478" customWidth="1"/>
    <col min="2050" max="2050" width="12.7142857142857" style="478" customWidth="1"/>
    <col min="2051" max="2051" width="47.4285714285714" style="478" customWidth="1"/>
    <col min="2052" max="2052" width="0" style="478" hidden="1" customWidth="1"/>
    <col min="2053" max="2053" width="24.7142857142857" style="478" customWidth="1"/>
    <col min="2054" max="2054" width="14.7142857142857" style="478" customWidth="1"/>
    <col min="2055" max="2056" width="15.7142857142857" style="478" customWidth="1"/>
    <col min="2057" max="2057" width="11.7142857142857" style="478" customWidth="1"/>
    <col min="2058" max="2058" width="6.42857142857143" style="478" customWidth="1"/>
    <col min="2059" max="2059" width="11.7142857142857" style="478" customWidth="1"/>
    <col min="2060" max="2060" width="0" style="478" hidden="1" customWidth="1"/>
    <col min="2061" max="2061" width="3.71428571428571" style="478" customWidth="1"/>
    <col min="2062" max="2062" width="11.1428571428571" style="478" customWidth="1"/>
    <col min="2063" max="2294" width="10.5714285714286" style="478"/>
    <col min="2295" max="2302" width="0" style="478" hidden="1" customWidth="1"/>
    <col min="2303" max="2305" width="3.71428571428571" style="478" customWidth="1"/>
    <col min="2306" max="2306" width="12.7142857142857" style="478" customWidth="1"/>
    <col min="2307" max="2307" width="47.4285714285714" style="478" customWidth="1"/>
    <col min="2308" max="2308" width="0" style="478" hidden="1" customWidth="1"/>
    <col min="2309" max="2309" width="24.7142857142857" style="478" customWidth="1"/>
    <col min="2310" max="2310" width="14.7142857142857" style="478" customWidth="1"/>
    <col min="2311" max="2312" width="15.7142857142857" style="478" customWidth="1"/>
    <col min="2313" max="2313" width="11.7142857142857" style="478" customWidth="1"/>
    <col min="2314" max="2314" width="6.42857142857143" style="478" customWidth="1"/>
    <col min="2315" max="2315" width="11.7142857142857" style="478" customWidth="1"/>
    <col min="2316" max="2316" width="0" style="478" hidden="1" customWidth="1"/>
    <col min="2317" max="2317" width="3.71428571428571" style="478" customWidth="1"/>
    <col min="2318" max="2318" width="11.1428571428571" style="478" customWidth="1"/>
    <col min="2319" max="2550" width="10.5714285714286" style="478"/>
    <col min="2551" max="2558" width="0" style="478" hidden="1" customWidth="1"/>
    <col min="2559" max="2561" width="3.71428571428571" style="478" customWidth="1"/>
    <col min="2562" max="2562" width="12.7142857142857" style="478" customWidth="1"/>
    <col min="2563" max="2563" width="47.4285714285714" style="478" customWidth="1"/>
    <col min="2564" max="2564" width="0" style="478" hidden="1" customWidth="1"/>
    <col min="2565" max="2565" width="24.7142857142857" style="478" customWidth="1"/>
    <col min="2566" max="2566" width="14.7142857142857" style="478" customWidth="1"/>
    <col min="2567" max="2568" width="15.7142857142857" style="478" customWidth="1"/>
    <col min="2569" max="2569" width="11.7142857142857" style="478" customWidth="1"/>
    <col min="2570" max="2570" width="6.42857142857143" style="478" customWidth="1"/>
    <col min="2571" max="2571" width="11.7142857142857" style="478" customWidth="1"/>
    <col min="2572" max="2572" width="0" style="478" hidden="1" customWidth="1"/>
    <col min="2573" max="2573" width="3.71428571428571" style="478" customWidth="1"/>
    <col min="2574" max="2574" width="11.1428571428571" style="478" customWidth="1"/>
    <col min="2575" max="2806" width="10.5714285714286" style="478"/>
    <col min="2807" max="2814" width="0" style="478" hidden="1" customWidth="1"/>
    <col min="2815" max="2817" width="3.71428571428571" style="478" customWidth="1"/>
    <col min="2818" max="2818" width="12.7142857142857" style="478" customWidth="1"/>
    <col min="2819" max="2819" width="47.4285714285714" style="478" customWidth="1"/>
    <col min="2820" max="2820" width="0" style="478" hidden="1" customWidth="1"/>
    <col min="2821" max="2821" width="24.7142857142857" style="478" customWidth="1"/>
    <col min="2822" max="2822" width="14.7142857142857" style="478" customWidth="1"/>
    <col min="2823" max="2824" width="15.7142857142857" style="478" customWidth="1"/>
    <col min="2825" max="2825" width="11.7142857142857" style="478" customWidth="1"/>
    <col min="2826" max="2826" width="6.42857142857143" style="478" customWidth="1"/>
    <col min="2827" max="2827" width="11.7142857142857" style="478" customWidth="1"/>
    <col min="2828" max="2828" width="0" style="478" hidden="1" customWidth="1"/>
    <col min="2829" max="2829" width="3.71428571428571" style="478" customWidth="1"/>
    <col min="2830" max="2830" width="11.1428571428571" style="478" customWidth="1"/>
    <col min="2831" max="3062" width="10.5714285714286" style="478"/>
    <col min="3063" max="3070" width="0" style="478" hidden="1" customWidth="1"/>
    <col min="3071" max="3073" width="3.71428571428571" style="478" customWidth="1"/>
    <col min="3074" max="3074" width="12.7142857142857" style="478" customWidth="1"/>
    <col min="3075" max="3075" width="47.4285714285714" style="478" customWidth="1"/>
    <col min="3076" max="3076" width="0" style="478" hidden="1" customWidth="1"/>
    <col min="3077" max="3077" width="24.7142857142857" style="478" customWidth="1"/>
    <col min="3078" max="3078" width="14.7142857142857" style="478" customWidth="1"/>
    <col min="3079" max="3080" width="15.7142857142857" style="478" customWidth="1"/>
    <col min="3081" max="3081" width="11.7142857142857" style="478" customWidth="1"/>
    <col min="3082" max="3082" width="6.42857142857143" style="478" customWidth="1"/>
    <col min="3083" max="3083" width="11.7142857142857" style="478" customWidth="1"/>
    <col min="3084" max="3084" width="0" style="478" hidden="1" customWidth="1"/>
    <col min="3085" max="3085" width="3.71428571428571" style="478" customWidth="1"/>
    <col min="3086" max="3086" width="11.1428571428571" style="478" customWidth="1"/>
    <col min="3087" max="3318" width="10.5714285714286" style="478"/>
    <col min="3319" max="3326" width="0" style="478" hidden="1" customWidth="1"/>
    <col min="3327" max="3329" width="3.71428571428571" style="478" customWidth="1"/>
    <col min="3330" max="3330" width="12.7142857142857" style="478" customWidth="1"/>
    <col min="3331" max="3331" width="47.4285714285714" style="478" customWidth="1"/>
    <col min="3332" max="3332" width="0" style="478" hidden="1" customWidth="1"/>
    <col min="3333" max="3333" width="24.7142857142857" style="478" customWidth="1"/>
    <col min="3334" max="3334" width="14.7142857142857" style="478" customWidth="1"/>
    <col min="3335" max="3336" width="15.7142857142857" style="478" customWidth="1"/>
    <col min="3337" max="3337" width="11.7142857142857" style="478" customWidth="1"/>
    <col min="3338" max="3338" width="6.42857142857143" style="478" customWidth="1"/>
    <col min="3339" max="3339" width="11.7142857142857" style="478" customWidth="1"/>
    <col min="3340" max="3340" width="0" style="478" hidden="1" customWidth="1"/>
    <col min="3341" max="3341" width="3.71428571428571" style="478" customWidth="1"/>
    <col min="3342" max="3342" width="11.1428571428571" style="478" customWidth="1"/>
    <col min="3343" max="3574" width="10.5714285714286" style="478"/>
    <col min="3575" max="3582" width="0" style="478" hidden="1" customWidth="1"/>
    <col min="3583" max="3585" width="3.71428571428571" style="478" customWidth="1"/>
    <col min="3586" max="3586" width="12.7142857142857" style="478" customWidth="1"/>
    <col min="3587" max="3587" width="47.4285714285714" style="478" customWidth="1"/>
    <col min="3588" max="3588" width="0" style="478" hidden="1" customWidth="1"/>
    <col min="3589" max="3589" width="24.7142857142857" style="478" customWidth="1"/>
    <col min="3590" max="3590" width="14.7142857142857" style="478" customWidth="1"/>
    <col min="3591" max="3592" width="15.7142857142857" style="478" customWidth="1"/>
    <col min="3593" max="3593" width="11.7142857142857" style="478" customWidth="1"/>
    <col min="3594" max="3594" width="6.42857142857143" style="478" customWidth="1"/>
    <col min="3595" max="3595" width="11.7142857142857" style="478" customWidth="1"/>
    <col min="3596" max="3596" width="0" style="478" hidden="1" customWidth="1"/>
    <col min="3597" max="3597" width="3.71428571428571" style="478" customWidth="1"/>
    <col min="3598" max="3598" width="11.1428571428571" style="478" customWidth="1"/>
    <col min="3599" max="3830" width="10.5714285714286" style="478"/>
    <col min="3831" max="3838" width="0" style="478" hidden="1" customWidth="1"/>
    <col min="3839" max="3841" width="3.71428571428571" style="478" customWidth="1"/>
    <col min="3842" max="3842" width="12.7142857142857" style="478" customWidth="1"/>
    <col min="3843" max="3843" width="47.4285714285714" style="478" customWidth="1"/>
    <col min="3844" max="3844" width="0" style="478" hidden="1" customWidth="1"/>
    <col min="3845" max="3845" width="24.7142857142857" style="478" customWidth="1"/>
    <col min="3846" max="3846" width="14.7142857142857" style="478" customWidth="1"/>
    <col min="3847" max="3848" width="15.7142857142857" style="478" customWidth="1"/>
    <col min="3849" max="3849" width="11.7142857142857" style="478" customWidth="1"/>
    <col min="3850" max="3850" width="6.42857142857143" style="478" customWidth="1"/>
    <col min="3851" max="3851" width="11.7142857142857" style="478" customWidth="1"/>
    <col min="3852" max="3852" width="0" style="478" hidden="1" customWidth="1"/>
    <col min="3853" max="3853" width="3.71428571428571" style="478" customWidth="1"/>
    <col min="3854" max="3854" width="11.1428571428571" style="478" customWidth="1"/>
    <col min="3855" max="4086" width="10.5714285714286" style="478"/>
    <col min="4087" max="4094" width="0" style="478" hidden="1" customWidth="1"/>
    <col min="4095" max="4097" width="3.71428571428571" style="478" customWidth="1"/>
    <col min="4098" max="4098" width="12.7142857142857" style="478" customWidth="1"/>
    <col min="4099" max="4099" width="47.4285714285714" style="478" customWidth="1"/>
    <col min="4100" max="4100" width="0" style="478" hidden="1" customWidth="1"/>
    <col min="4101" max="4101" width="24.7142857142857" style="478" customWidth="1"/>
    <col min="4102" max="4102" width="14.7142857142857" style="478" customWidth="1"/>
    <col min="4103" max="4104" width="15.7142857142857" style="478" customWidth="1"/>
    <col min="4105" max="4105" width="11.7142857142857" style="478" customWidth="1"/>
    <col min="4106" max="4106" width="6.42857142857143" style="478" customWidth="1"/>
    <col min="4107" max="4107" width="11.7142857142857" style="478" customWidth="1"/>
    <col min="4108" max="4108" width="0" style="478" hidden="1" customWidth="1"/>
    <col min="4109" max="4109" width="3.71428571428571" style="478" customWidth="1"/>
    <col min="4110" max="4110" width="11.1428571428571" style="478" customWidth="1"/>
    <col min="4111" max="4342" width="10.5714285714286" style="478"/>
    <col min="4343" max="4350" width="0" style="478" hidden="1" customWidth="1"/>
    <col min="4351" max="4353" width="3.71428571428571" style="478" customWidth="1"/>
    <col min="4354" max="4354" width="12.7142857142857" style="478" customWidth="1"/>
    <col min="4355" max="4355" width="47.4285714285714" style="478" customWidth="1"/>
    <col min="4356" max="4356" width="0" style="478" hidden="1" customWidth="1"/>
    <col min="4357" max="4357" width="24.7142857142857" style="478" customWidth="1"/>
    <col min="4358" max="4358" width="14.7142857142857" style="478" customWidth="1"/>
    <col min="4359" max="4360" width="15.7142857142857" style="478" customWidth="1"/>
    <col min="4361" max="4361" width="11.7142857142857" style="478" customWidth="1"/>
    <col min="4362" max="4362" width="6.42857142857143" style="478" customWidth="1"/>
    <col min="4363" max="4363" width="11.7142857142857" style="478" customWidth="1"/>
    <col min="4364" max="4364" width="0" style="478" hidden="1" customWidth="1"/>
    <col min="4365" max="4365" width="3.71428571428571" style="478" customWidth="1"/>
    <col min="4366" max="4366" width="11.1428571428571" style="478" customWidth="1"/>
    <col min="4367" max="4598" width="10.5714285714286" style="478"/>
    <col min="4599" max="4606" width="0" style="478" hidden="1" customWidth="1"/>
    <col min="4607" max="4609" width="3.71428571428571" style="478" customWidth="1"/>
    <col min="4610" max="4610" width="12.7142857142857" style="478" customWidth="1"/>
    <col min="4611" max="4611" width="47.4285714285714" style="478" customWidth="1"/>
    <col min="4612" max="4612" width="0" style="478" hidden="1" customWidth="1"/>
    <col min="4613" max="4613" width="24.7142857142857" style="478" customWidth="1"/>
    <col min="4614" max="4614" width="14.7142857142857" style="478" customWidth="1"/>
    <col min="4615" max="4616" width="15.7142857142857" style="478" customWidth="1"/>
    <col min="4617" max="4617" width="11.7142857142857" style="478" customWidth="1"/>
    <col min="4618" max="4618" width="6.42857142857143" style="478" customWidth="1"/>
    <col min="4619" max="4619" width="11.7142857142857" style="478" customWidth="1"/>
    <col min="4620" max="4620" width="0" style="478" hidden="1" customWidth="1"/>
    <col min="4621" max="4621" width="3.71428571428571" style="478" customWidth="1"/>
    <col min="4622" max="4622" width="11.1428571428571" style="478" customWidth="1"/>
    <col min="4623" max="4854" width="10.5714285714286" style="478"/>
    <col min="4855" max="4862" width="0" style="478" hidden="1" customWidth="1"/>
    <col min="4863" max="4865" width="3.71428571428571" style="478" customWidth="1"/>
    <col min="4866" max="4866" width="12.7142857142857" style="478" customWidth="1"/>
    <col min="4867" max="4867" width="47.4285714285714" style="478" customWidth="1"/>
    <col min="4868" max="4868" width="0" style="478" hidden="1" customWidth="1"/>
    <col min="4869" max="4869" width="24.7142857142857" style="478" customWidth="1"/>
    <col min="4870" max="4870" width="14.7142857142857" style="478" customWidth="1"/>
    <col min="4871" max="4872" width="15.7142857142857" style="478" customWidth="1"/>
    <col min="4873" max="4873" width="11.7142857142857" style="478" customWidth="1"/>
    <col min="4874" max="4874" width="6.42857142857143" style="478" customWidth="1"/>
    <col min="4875" max="4875" width="11.7142857142857" style="478" customWidth="1"/>
    <col min="4876" max="4876" width="0" style="478" hidden="1" customWidth="1"/>
    <col min="4877" max="4877" width="3.71428571428571" style="478" customWidth="1"/>
    <col min="4878" max="4878" width="11.1428571428571" style="478" customWidth="1"/>
    <col min="4879" max="5110" width="10.5714285714286" style="478"/>
    <col min="5111" max="5118" width="0" style="478" hidden="1" customWidth="1"/>
    <col min="5119" max="5121" width="3.71428571428571" style="478" customWidth="1"/>
    <col min="5122" max="5122" width="12.7142857142857" style="478" customWidth="1"/>
    <col min="5123" max="5123" width="47.4285714285714" style="478" customWidth="1"/>
    <col min="5124" max="5124" width="0" style="478" hidden="1" customWidth="1"/>
    <col min="5125" max="5125" width="24.7142857142857" style="478" customWidth="1"/>
    <col min="5126" max="5126" width="14.7142857142857" style="478" customWidth="1"/>
    <col min="5127" max="5128" width="15.7142857142857" style="478" customWidth="1"/>
    <col min="5129" max="5129" width="11.7142857142857" style="478" customWidth="1"/>
    <col min="5130" max="5130" width="6.42857142857143" style="478" customWidth="1"/>
    <col min="5131" max="5131" width="11.7142857142857" style="478" customWidth="1"/>
    <col min="5132" max="5132" width="0" style="478" hidden="1" customWidth="1"/>
    <col min="5133" max="5133" width="3.71428571428571" style="478" customWidth="1"/>
    <col min="5134" max="5134" width="11.1428571428571" style="478" customWidth="1"/>
    <col min="5135" max="5366" width="10.5714285714286" style="478"/>
    <col min="5367" max="5374" width="0" style="478" hidden="1" customWidth="1"/>
    <col min="5375" max="5377" width="3.71428571428571" style="478" customWidth="1"/>
    <col min="5378" max="5378" width="12.7142857142857" style="478" customWidth="1"/>
    <col min="5379" max="5379" width="47.4285714285714" style="478" customWidth="1"/>
    <col min="5380" max="5380" width="0" style="478" hidden="1" customWidth="1"/>
    <col min="5381" max="5381" width="24.7142857142857" style="478" customWidth="1"/>
    <col min="5382" max="5382" width="14.7142857142857" style="478" customWidth="1"/>
    <col min="5383" max="5384" width="15.7142857142857" style="478" customWidth="1"/>
    <col min="5385" max="5385" width="11.7142857142857" style="478" customWidth="1"/>
    <col min="5386" max="5386" width="6.42857142857143" style="478" customWidth="1"/>
    <col min="5387" max="5387" width="11.7142857142857" style="478" customWidth="1"/>
    <col min="5388" max="5388" width="0" style="478" hidden="1" customWidth="1"/>
    <col min="5389" max="5389" width="3.71428571428571" style="478" customWidth="1"/>
    <col min="5390" max="5390" width="11.1428571428571" style="478" customWidth="1"/>
    <col min="5391" max="5622" width="10.5714285714286" style="478"/>
    <col min="5623" max="5630" width="0" style="478" hidden="1" customWidth="1"/>
    <col min="5631" max="5633" width="3.71428571428571" style="478" customWidth="1"/>
    <col min="5634" max="5634" width="12.7142857142857" style="478" customWidth="1"/>
    <col min="5635" max="5635" width="47.4285714285714" style="478" customWidth="1"/>
    <col min="5636" max="5636" width="0" style="478" hidden="1" customWidth="1"/>
    <col min="5637" max="5637" width="24.7142857142857" style="478" customWidth="1"/>
    <col min="5638" max="5638" width="14.7142857142857" style="478" customWidth="1"/>
    <col min="5639" max="5640" width="15.7142857142857" style="478" customWidth="1"/>
    <col min="5641" max="5641" width="11.7142857142857" style="478" customWidth="1"/>
    <col min="5642" max="5642" width="6.42857142857143" style="478" customWidth="1"/>
    <col min="5643" max="5643" width="11.7142857142857" style="478" customWidth="1"/>
    <col min="5644" max="5644" width="0" style="478" hidden="1" customWidth="1"/>
    <col min="5645" max="5645" width="3.71428571428571" style="478" customWidth="1"/>
    <col min="5646" max="5646" width="11.1428571428571" style="478" customWidth="1"/>
    <col min="5647" max="5878" width="10.5714285714286" style="478"/>
    <col min="5879" max="5886" width="0" style="478" hidden="1" customWidth="1"/>
    <col min="5887" max="5889" width="3.71428571428571" style="478" customWidth="1"/>
    <col min="5890" max="5890" width="12.7142857142857" style="478" customWidth="1"/>
    <col min="5891" max="5891" width="47.4285714285714" style="478" customWidth="1"/>
    <col min="5892" max="5892" width="0" style="478" hidden="1" customWidth="1"/>
    <col min="5893" max="5893" width="24.7142857142857" style="478" customWidth="1"/>
    <col min="5894" max="5894" width="14.7142857142857" style="478" customWidth="1"/>
    <col min="5895" max="5896" width="15.7142857142857" style="478" customWidth="1"/>
    <col min="5897" max="5897" width="11.7142857142857" style="478" customWidth="1"/>
    <col min="5898" max="5898" width="6.42857142857143" style="478" customWidth="1"/>
    <col min="5899" max="5899" width="11.7142857142857" style="478" customWidth="1"/>
    <col min="5900" max="5900" width="0" style="478" hidden="1" customWidth="1"/>
    <col min="5901" max="5901" width="3.71428571428571" style="478" customWidth="1"/>
    <col min="5902" max="5902" width="11.1428571428571" style="478" customWidth="1"/>
    <col min="5903" max="6134" width="10.5714285714286" style="478"/>
    <col min="6135" max="6142" width="0" style="478" hidden="1" customWidth="1"/>
    <col min="6143" max="6145" width="3.71428571428571" style="478" customWidth="1"/>
    <col min="6146" max="6146" width="12.7142857142857" style="478" customWidth="1"/>
    <col min="6147" max="6147" width="47.4285714285714" style="478" customWidth="1"/>
    <col min="6148" max="6148" width="0" style="478" hidden="1" customWidth="1"/>
    <col min="6149" max="6149" width="24.7142857142857" style="478" customWidth="1"/>
    <col min="6150" max="6150" width="14.7142857142857" style="478" customWidth="1"/>
    <col min="6151" max="6152" width="15.7142857142857" style="478" customWidth="1"/>
    <col min="6153" max="6153" width="11.7142857142857" style="478" customWidth="1"/>
    <col min="6154" max="6154" width="6.42857142857143" style="478" customWidth="1"/>
    <col min="6155" max="6155" width="11.7142857142857" style="478" customWidth="1"/>
    <col min="6156" max="6156" width="0" style="478" hidden="1" customWidth="1"/>
    <col min="6157" max="6157" width="3.71428571428571" style="478" customWidth="1"/>
    <col min="6158" max="6158" width="11.1428571428571" style="478" customWidth="1"/>
    <col min="6159" max="6390" width="10.5714285714286" style="478"/>
    <col min="6391" max="6398" width="0" style="478" hidden="1" customWidth="1"/>
    <col min="6399" max="6401" width="3.71428571428571" style="478" customWidth="1"/>
    <col min="6402" max="6402" width="12.7142857142857" style="478" customWidth="1"/>
    <col min="6403" max="6403" width="47.4285714285714" style="478" customWidth="1"/>
    <col min="6404" max="6404" width="0" style="478" hidden="1" customWidth="1"/>
    <col min="6405" max="6405" width="24.7142857142857" style="478" customWidth="1"/>
    <col min="6406" max="6406" width="14.7142857142857" style="478" customWidth="1"/>
    <col min="6407" max="6408" width="15.7142857142857" style="478" customWidth="1"/>
    <col min="6409" max="6409" width="11.7142857142857" style="478" customWidth="1"/>
    <col min="6410" max="6410" width="6.42857142857143" style="478" customWidth="1"/>
    <col min="6411" max="6411" width="11.7142857142857" style="478" customWidth="1"/>
    <col min="6412" max="6412" width="0" style="478" hidden="1" customWidth="1"/>
    <col min="6413" max="6413" width="3.71428571428571" style="478" customWidth="1"/>
    <col min="6414" max="6414" width="11.1428571428571" style="478" customWidth="1"/>
    <col min="6415" max="6646" width="10.5714285714286" style="478"/>
    <col min="6647" max="6654" width="0" style="478" hidden="1" customWidth="1"/>
    <col min="6655" max="6657" width="3.71428571428571" style="478" customWidth="1"/>
    <col min="6658" max="6658" width="12.7142857142857" style="478" customWidth="1"/>
    <col min="6659" max="6659" width="47.4285714285714" style="478" customWidth="1"/>
    <col min="6660" max="6660" width="0" style="478" hidden="1" customWidth="1"/>
    <col min="6661" max="6661" width="24.7142857142857" style="478" customWidth="1"/>
    <col min="6662" max="6662" width="14.7142857142857" style="478" customWidth="1"/>
    <col min="6663" max="6664" width="15.7142857142857" style="478" customWidth="1"/>
    <col min="6665" max="6665" width="11.7142857142857" style="478" customWidth="1"/>
    <col min="6666" max="6666" width="6.42857142857143" style="478" customWidth="1"/>
    <col min="6667" max="6667" width="11.7142857142857" style="478" customWidth="1"/>
    <col min="6668" max="6668" width="0" style="478" hidden="1" customWidth="1"/>
    <col min="6669" max="6669" width="3.71428571428571" style="478" customWidth="1"/>
    <col min="6670" max="6670" width="11.1428571428571" style="478" customWidth="1"/>
    <col min="6671" max="6902" width="10.5714285714286" style="478"/>
    <col min="6903" max="6910" width="0" style="478" hidden="1" customWidth="1"/>
    <col min="6911" max="6913" width="3.71428571428571" style="478" customWidth="1"/>
    <col min="6914" max="6914" width="12.7142857142857" style="478" customWidth="1"/>
    <col min="6915" max="6915" width="47.4285714285714" style="478" customWidth="1"/>
    <col min="6916" max="6916" width="0" style="478" hidden="1" customWidth="1"/>
    <col min="6917" max="6917" width="24.7142857142857" style="478" customWidth="1"/>
    <col min="6918" max="6918" width="14.7142857142857" style="478" customWidth="1"/>
    <col min="6919" max="6920" width="15.7142857142857" style="478" customWidth="1"/>
    <col min="6921" max="6921" width="11.7142857142857" style="478" customWidth="1"/>
    <col min="6922" max="6922" width="6.42857142857143" style="478" customWidth="1"/>
    <col min="6923" max="6923" width="11.7142857142857" style="478" customWidth="1"/>
    <col min="6924" max="6924" width="0" style="478" hidden="1" customWidth="1"/>
    <col min="6925" max="6925" width="3.71428571428571" style="478" customWidth="1"/>
    <col min="6926" max="6926" width="11.1428571428571" style="478" customWidth="1"/>
    <col min="6927" max="7158" width="10.5714285714286" style="478"/>
    <col min="7159" max="7166" width="0" style="478" hidden="1" customWidth="1"/>
    <col min="7167" max="7169" width="3.71428571428571" style="478" customWidth="1"/>
    <col min="7170" max="7170" width="12.7142857142857" style="478" customWidth="1"/>
    <col min="7171" max="7171" width="47.4285714285714" style="478" customWidth="1"/>
    <col min="7172" max="7172" width="0" style="478" hidden="1" customWidth="1"/>
    <col min="7173" max="7173" width="24.7142857142857" style="478" customWidth="1"/>
    <col min="7174" max="7174" width="14.7142857142857" style="478" customWidth="1"/>
    <col min="7175" max="7176" width="15.7142857142857" style="478" customWidth="1"/>
    <col min="7177" max="7177" width="11.7142857142857" style="478" customWidth="1"/>
    <col min="7178" max="7178" width="6.42857142857143" style="478" customWidth="1"/>
    <col min="7179" max="7179" width="11.7142857142857" style="478" customWidth="1"/>
    <col min="7180" max="7180" width="0" style="478" hidden="1" customWidth="1"/>
    <col min="7181" max="7181" width="3.71428571428571" style="478" customWidth="1"/>
    <col min="7182" max="7182" width="11.1428571428571" style="478" customWidth="1"/>
    <col min="7183" max="7414" width="10.5714285714286" style="478"/>
    <col min="7415" max="7422" width="0" style="478" hidden="1" customWidth="1"/>
    <col min="7423" max="7425" width="3.71428571428571" style="478" customWidth="1"/>
    <col min="7426" max="7426" width="12.7142857142857" style="478" customWidth="1"/>
    <col min="7427" max="7427" width="47.4285714285714" style="478" customWidth="1"/>
    <col min="7428" max="7428" width="0" style="478" hidden="1" customWidth="1"/>
    <col min="7429" max="7429" width="24.7142857142857" style="478" customWidth="1"/>
    <col min="7430" max="7430" width="14.7142857142857" style="478" customWidth="1"/>
    <col min="7431" max="7432" width="15.7142857142857" style="478" customWidth="1"/>
    <col min="7433" max="7433" width="11.7142857142857" style="478" customWidth="1"/>
    <col min="7434" max="7434" width="6.42857142857143" style="478" customWidth="1"/>
    <col min="7435" max="7435" width="11.7142857142857" style="478" customWidth="1"/>
    <col min="7436" max="7436" width="0" style="478" hidden="1" customWidth="1"/>
    <col min="7437" max="7437" width="3.71428571428571" style="478" customWidth="1"/>
    <col min="7438" max="7438" width="11.1428571428571" style="478" customWidth="1"/>
    <col min="7439" max="7670" width="10.5714285714286" style="478"/>
    <col min="7671" max="7678" width="0" style="478" hidden="1" customWidth="1"/>
    <col min="7679" max="7681" width="3.71428571428571" style="478" customWidth="1"/>
    <col min="7682" max="7682" width="12.7142857142857" style="478" customWidth="1"/>
    <col min="7683" max="7683" width="47.4285714285714" style="478" customWidth="1"/>
    <col min="7684" max="7684" width="0" style="478" hidden="1" customWidth="1"/>
    <col min="7685" max="7685" width="24.7142857142857" style="478" customWidth="1"/>
    <col min="7686" max="7686" width="14.7142857142857" style="478" customWidth="1"/>
    <col min="7687" max="7688" width="15.7142857142857" style="478" customWidth="1"/>
    <col min="7689" max="7689" width="11.7142857142857" style="478" customWidth="1"/>
    <col min="7690" max="7690" width="6.42857142857143" style="478" customWidth="1"/>
    <col min="7691" max="7691" width="11.7142857142857" style="478" customWidth="1"/>
    <col min="7692" max="7692" width="0" style="478" hidden="1" customWidth="1"/>
    <col min="7693" max="7693" width="3.71428571428571" style="478" customWidth="1"/>
    <col min="7694" max="7694" width="11.1428571428571" style="478" customWidth="1"/>
    <col min="7695" max="7926" width="10.5714285714286" style="478"/>
    <col min="7927" max="7934" width="0" style="478" hidden="1" customWidth="1"/>
    <col min="7935" max="7937" width="3.71428571428571" style="478" customWidth="1"/>
    <col min="7938" max="7938" width="12.7142857142857" style="478" customWidth="1"/>
    <col min="7939" max="7939" width="47.4285714285714" style="478" customWidth="1"/>
    <col min="7940" max="7940" width="0" style="478" hidden="1" customWidth="1"/>
    <col min="7941" max="7941" width="24.7142857142857" style="478" customWidth="1"/>
    <col min="7942" max="7942" width="14.7142857142857" style="478" customWidth="1"/>
    <col min="7943" max="7944" width="15.7142857142857" style="478" customWidth="1"/>
    <col min="7945" max="7945" width="11.7142857142857" style="478" customWidth="1"/>
    <col min="7946" max="7946" width="6.42857142857143" style="478" customWidth="1"/>
    <col min="7947" max="7947" width="11.7142857142857" style="478" customWidth="1"/>
    <col min="7948" max="7948" width="0" style="478" hidden="1" customWidth="1"/>
    <col min="7949" max="7949" width="3.71428571428571" style="478" customWidth="1"/>
    <col min="7950" max="7950" width="11.1428571428571" style="478" customWidth="1"/>
    <col min="7951" max="8182" width="10.5714285714286" style="478"/>
    <col min="8183" max="8190" width="0" style="478" hidden="1" customWidth="1"/>
    <col min="8191" max="8193" width="3.71428571428571" style="478" customWidth="1"/>
    <col min="8194" max="8194" width="12.7142857142857" style="478" customWidth="1"/>
    <col min="8195" max="8195" width="47.4285714285714" style="478" customWidth="1"/>
    <col min="8196" max="8196" width="0" style="478" hidden="1" customWidth="1"/>
    <col min="8197" max="8197" width="24.7142857142857" style="478" customWidth="1"/>
    <col min="8198" max="8198" width="14.7142857142857" style="478" customWidth="1"/>
    <col min="8199" max="8200" width="15.7142857142857" style="478" customWidth="1"/>
    <col min="8201" max="8201" width="11.7142857142857" style="478" customWidth="1"/>
    <col min="8202" max="8202" width="6.42857142857143" style="478" customWidth="1"/>
    <col min="8203" max="8203" width="11.7142857142857" style="478" customWidth="1"/>
    <col min="8204" max="8204" width="0" style="478" hidden="1" customWidth="1"/>
    <col min="8205" max="8205" width="3.71428571428571" style="478" customWidth="1"/>
    <col min="8206" max="8206" width="11.1428571428571" style="478" customWidth="1"/>
    <col min="8207" max="8438" width="10.5714285714286" style="478"/>
    <col min="8439" max="8446" width="0" style="478" hidden="1" customWidth="1"/>
    <col min="8447" max="8449" width="3.71428571428571" style="478" customWidth="1"/>
    <col min="8450" max="8450" width="12.7142857142857" style="478" customWidth="1"/>
    <col min="8451" max="8451" width="47.4285714285714" style="478" customWidth="1"/>
    <col min="8452" max="8452" width="0" style="478" hidden="1" customWidth="1"/>
    <col min="8453" max="8453" width="24.7142857142857" style="478" customWidth="1"/>
    <col min="8454" max="8454" width="14.7142857142857" style="478" customWidth="1"/>
    <col min="8455" max="8456" width="15.7142857142857" style="478" customWidth="1"/>
    <col min="8457" max="8457" width="11.7142857142857" style="478" customWidth="1"/>
    <col min="8458" max="8458" width="6.42857142857143" style="478" customWidth="1"/>
    <col min="8459" max="8459" width="11.7142857142857" style="478" customWidth="1"/>
    <col min="8460" max="8460" width="0" style="478" hidden="1" customWidth="1"/>
    <col min="8461" max="8461" width="3.71428571428571" style="478" customWidth="1"/>
    <col min="8462" max="8462" width="11.1428571428571" style="478" customWidth="1"/>
    <col min="8463" max="8694" width="10.5714285714286" style="478"/>
    <col min="8695" max="8702" width="0" style="478" hidden="1" customWidth="1"/>
    <col min="8703" max="8705" width="3.71428571428571" style="478" customWidth="1"/>
    <col min="8706" max="8706" width="12.7142857142857" style="478" customWidth="1"/>
    <col min="8707" max="8707" width="47.4285714285714" style="478" customWidth="1"/>
    <col min="8708" max="8708" width="0" style="478" hidden="1" customWidth="1"/>
    <col min="8709" max="8709" width="24.7142857142857" style="478" customWidth="1"/>
    <col min="8710" max="8710" width="14.7142857142857" style="478" customWidth="1"/>
    <col min="8711" max="8712" width="15.7142857142857" style="478" customWidth="1"/>
    <col min="8713" max="8713" width="11.7142857142857" style="478" customWidth="1"/>
    <col min="8714" max="8714" width="6.42857142857143" style="478" customWidth="1"/>
    <col min="8715" max="8715" width="11.7142857142857" style="478" customWidth="1"/>
    <col min="8716" max="8716" width="0" style="478" hidden="1" customWidth="1"/>
    <col min="8717" max="8717" width="3.71428571428571" style="478" customWidth="1"/>
    <col min="8718" max="8718" width="11.1428571428571" style="478" customWidth="1"/>
    <col min="8719" max="8950" width="10.5714285714286" style="478"/>
    <col min="8951" max="8958" width="0" style="478" hidden="1" customWidth="1"/>
    <col min="8959" max="8961" width="3.71428571428571" style="478" customWidth="1"/>
    <col min="8962" max="8962" width="12.7142857142857" style="478" customWidth="1"/>
    <col min="8963" max="8963" width="47.4285714285714" style="478" customWidth="1"/>
    <col min="8964" max="8964" width="0" style="478" hidden="1" customWidth="1"/>
    <col min="8965" max="8965" width="24.7142857142857" style="478" customWidth="1"/>
    <col min="8966" max="8966" width="14.7142857142857" style="478" customWidth="1"/>
    <col min="8967" max="8968" width="15.7142857142857" style="478" customWidth="1"/>
    <col min="8969" max="8969" width="11.7142857142857" style="478" customWidth="1"/>
    <col min="8970" max="8970" width="6.42857142857143" style="478" customWidth="1"/>
    <col min="8971" max="8971" width="11.7142857142857" style="478" customWidth="1"/>
    <col min="8972" max="8972" width="0" style="478" hidden="1" customWidth="1"/>
    <col min="8973" max="8973" width="3.71428571428571" style="478" customWidth="1"/>
    <col min="8974" max="8974" width="11.1428571428571" style="478" customWidth="1"/>
    <col min="8975" max="9206" width="10.5714285714286" style="478"/>
    <col min="9207" max="9214" width="0" style="478" hidden="1" customWidth="1"/>
    <col min="9215" max="9217" width="3.71428571428571" style="478" customWidth="1"/>
    <col min="9218" max="9218" width="12.7142857142857" style="478" customWidth="1"/>
    <col min="9219" max="9219" width="47.4285714285714" style="478" customWidth="1"/>
    <col min="9220" max="9220" width="0" style="478" hidden="1" customWidth="1"/>
    <col min="9221" max="9221" width="24.7142857142857" style="478" customWidth="1"/>
    <col min="9222" max="9222" width="14.7142857142857" style="478" customWidth="1"/>
    <col min="9223" max="9224" width="15.7142857142857" style="478" customWidth="1"/>
    <col min="9225" max="9225" width="11.7142857142857" style="478" customWidth="1"/>
    <col min="9226" max="9226" width="6.42857142857143" style="478" customWidth="1"/>
    <col min="9227" max="9227" width="11.7142857142857" style="478" customWidth="1"/>
    <col min="9228" max="9228" width="0" style="478" hidden="1" customWidth="1"/>
    <col min="9229" max="9229" width="3.71428571428571" style="478" customWidth="1"/>
    <col min="9230" max="9230" width="11.1428571428571" style="478" customWidth="1"/>
    <col min="9231" max="9462" width="10.5714285714286" style="478"/>
    <col min="9463" max="9470" width="0" style="478" hidden="1" customWidth="1"/>
    <col min="9471" max="9473" width="3.71428571428571" style="478" customWidth="1"/>
    <col min="9474" max="9474" width="12.7142857142857" style="478" customWidth="1"/>
    <col min="9475" max="9475" width="47.4285714285714" style="478" customWidth="1"/>
    <col min="9476" max="9476" width="0" style="478" hidden="1" customWidth="1"/>
    <col min="9477" max="9477" width="24.7142857142857" style="478" customWidth="1"/>
    <col min="9478" max="9478" width="14.7142857142857" style="478" customWidth="1"/>
    <col min="9479" max="9480" width="15.7142857142857" style="478" customWidth="1"/>
    <col min="9481" max="9481" width="11.7142857142857" style="478" customWidth="1"/>
    <col min="9482" max="9482" width="6.42857142857143" style="478" customWidth="1"/>
    <col min="9483" max="9483" width="11.7142857142857" style="478" customWidth="1"/>
    <col min="9484" max="9484" width="0" style="478" hidden="1" customWidth="1"/>
    <col min="9485" max="9485" width="3.71428571428571" style="478" customWidth="1"/>
    <col min="9486" max="9486" width="11.1428571428571" style="478" customWidth="1"/>
    <col min="9487" max="9718" width="10.5714285714286" style="478"/>
    <col min="9719" max="9726" width="0" style="478" hidden="1" customWidth="1"/>
    <col min="9727" max="9729" width="3.71428571428571" style="478" customWidth="1"/>
    <col min="9730" max="9730" width="12.7142857142857" style="478" customWidth="1"/>
    <col min="9731" max="9731" width="47.4285714285714" style="478" customWidth="1"/>
    <col min="9732" max="9732" width="0" style="478" hidden="1" customWidth="1"/>
    <col min="9733" max="9733" width="24.7142857142857" style="478" customWidth="1"/>
    <col min="9734" max="9734" width="14.7142857142857" style="478" customWidth="1"/>
    <col min="9735" max="9736" width="15.7142857142857" style="478" customWidth="1"/>
    <col min="9737" max="9737" width="11.7142857142857" style="478" customWidth="1"/>
    <col min="9738" max="9738" width="6.42857142857143" style="478" customWidth="1"/>
    <col min="9739" max="9739" width="11.7142857142857" style="478" customWidth="1"/>
    <col min="9740" max="9740" width="0" style="478" hidden="1" customWidth="1"/>
    <col min="9741" max="9741" width="3.71428571428571" style="478" customWidth="1"/>
    <col min="9742" max="9742" width="11.1428571428571" style="478" customWidth="1"/>
    <col min="9743" max="9974" width="10.5714285714286" style="478"/>
    <col min="9975" max="9982" width="0" style="478" hidden="1" customWidth="1"/>
    <col min="9983" max="9985" width="3.71428571428571" style="478" customWidth="1"/>
    <col min="9986" max="9986" width="12.7142857142857" style="478" customWidth="1"/>
    <col min="9987" max="9987" width="47.4285714285714" style="478" customWidth="1"/>
    <col min="9988" max="9988" width="0" style="478" hidden="1" customWidth="1"/>
    <col min="9989" max="9989" width="24.7142857142857" style="478" customWidth="1"/>
    <col min="9990" max="9990" width="14.7142857142857" style="478" customWidth="1"/>
    <col min="9991" max="9992" width="15.7142857142857" style="478" customWidth="1"/>
    <col min="9993" max="9993" width="11.7142857142857" style="478" customWidth="1"/>
    <col min="9994" max="9994" width="6.42857142857143" style="478" customWidth="1"/>
    <col min="9995" max="9995" width="11.7142857142857" style="478" customWidth="1"/>
    <col min="9996" max="9996" width="0" style="478" hidden="1" customWidth="1"/>
    <col min="9997" max="9997" width="3.71428571428571" style="478" customWidth="1"/>
    <col min="9998" max="9998" width="11.1428571428571" style="478" customWidth="1"/>
    <col min="9999" max="10230" width="10.5714285714286" style="478"/>
    <col min="10231" max="10238" width="0" style="478" hidden="1" customWidth="1"/>
    <col min="10239" max="10241" width="3.71428571428571" style="478" customWidth="1"/>
    <col min="10242" max="10242" width="12.7142857142857" style="478" customWidth="1"/>
    <col min="10243" max="10243" width="47.4285714285714" style="478" customWidth="1"/>
    <col min="10244" max="10244" width="0" style="478" hidden="1" customWidth="1"/>
    <col min="10245" max="10245" width="24.7142857142857" style="478" customWidth="1"/>
    <col min="10246" max="10246" width="14.7142857142857" style="478" customWidth="1"/>
    <col min="10247" max="10248" width="15.7142857142857" style="478" customWidth="1"/>
    <col min="10249" max="10249" width="11.7142857142857" style="478" customWidth="1"/>
    <col min="10250" max="10250" width="6.42857142857143" style="478" customWidth="1"/>
    <col min="10251" max="10251" width="11.7142857142857" style="478" customWidth="1"/>
    <col min="10252" max="10252" width="0" style="478" hidden="1" customWidth="1"/>
    <col min="10253" max="10253" width="3.71428571428571" style="478" customWidth="1"/>
    <col min="10254" max="10254" width="11.1428571428571" style="478" customWidth="1"/>
    <col min="10255" max="10486" width="10.5714285714286" style="478"/>
    <col min="10487" max="10494" width="0" style="478" hidden="1" customWidth="1"/>
    <col min="10495" max="10497" width="3.71428571428571" style="478" customWidth="1"/>
    <col min="10498" max="10498" width="12.7142857142857" style="478" customWidth="1"/>
    <col min="10499" max="10499" width="47.4285714285714" style="478" customWidth="1"/>
    <col min="10500" max="10500" width="0" style="478" hidden="1" customWidth="1"/>
    <col min="10501" max="10501" width="24.7142857142857" style="478" customWidth="1"/>
    <col min="10502" max="10502" width="14.7142857142857" style="478" customWidth="1"/>
    <col min="10503" max="10504" width="15.7142857142857" style="478" customWidth="1"/>
    <col min="10505" max="10505" width="11.7142857142857" style="478" customWidth="1"/>
    <col min="10506" max="10506" width="6.42857142857143" style="478" customWidth="1"/>
    <col min="10507" max="10507" width="11.7142857142857" style="478" customWidth="1"/>
    <col min="10508" max="10508" width="0" style="478" hidden="1" customWidth="1"/>
    <col min="10509" max="10509" width="3.71428571428571" style="478" customWidth="1"/>
    <col min="10510" max="10510" width="11.1428571428571" style="478" customWidth="1"/>
    <col min="10511" max="10742" width="10.5714285714286" style="478"/>
    <col min="10743" max="10750" width="0" style="478" hidden="1" customWidth="1"/>
    <col min="10751" max="10753" width="3.71428571428571" style="478" customWidth="1"/>
    <col min="10754" max="10754" width="12.7142857142857" style="478" customWidth="1"/>
    <col min="10755" max="10755" width="47.4285714285714" style="478" customWidth="1"/>
    <col min="10756" max="10756" width="0" style="478" hidden="1" customWidth="1"/>
    <col min="10757" max="10757" width="24.7142857142857" style="478" customWidth="1"/>
    <col min="10758" max="10758" width="14.7142857142857" style="478" customWidth="1"/>
    <col min="10759" max="10760" width="15.7142857142857" style="478" customWidth="1"/>
    <col min="10761" max="10761" width="11.7142857142857" style="478" customWidth="1"/>
    <col min="10762" max="10762" width="6.42857142857143" style="478" customWidth="1"/>
    <col min="10763" max="10763" width="11.7142857142857" style="478" customWidth="1"/>
    <col min="10764" max="10764" width="0" style="478" hidden="1" customWidth="1"/>
    <col min="10765" max="10765" width="3.71428571428571" style="478" customWidth="1"/>
    <col min="10766" max="10766" width="11.1428571428571" style="478" customWidth="1"/>
    <col min="10767" max="10998" width="10.5714285714286" style="478"/>
    <col min="10999" max="11006" width="0" style="478" hidden="1" customWidth="1"/>
    <col min="11007" max="11009" width="3.71428571428571" style="478" customWidth="1"/>
    <col min="11010" max="11010" width="12.7142857142857" style="478" customWidth="1"/>
    <col min="11011" max="11011" width="47.4285714285714" style="478" customWidth="1"/>
    <col min="11012" max="11012" width="0" style="478" hidden="1" customWidth="1"/>
    <col min="11013" max="11013" width="24.7142857142857" style="478" customWidth="1"/>
    <col min="11014" max="11014" width="14.7142857142857" style="478" customWidth="1"/>
    <col min="11015" max="11016" width="15.7142857142857" style="478" customWidth="1"/>
    <col min="11017" max="11017" width="11.7142857142857" style="478" customWidth="1"/>
    <col min="11018" max="11018" width="6.42857142857143" style="478" customWidth="1"/>
    <col min="11019" max="11019" width="11.7142857142857" style="478" customWidth="1"/>
    <col min="11020" max="11020" width="0" style="478" hidden="1" customWidth="1"/>
    <col min="11021" max="11021" width="3.71428571428571" style="478" customWidth="1"/>
    <col min="11022" max="11022" width="11.1428571428571" style="478" customWidth="1"/>
    <col min="11023" max="11254" width="10.5714285714286" style="478"/>
    <col min="11255" max="11262" width="0" style="478" hidden="1" customWidth="1"/>
    <col min="11263" max="11265" width="3.71428571428571" style="478" customWidth="1"/>
    <col min="11266" max="11266" width="12.7142857142857" style="478" customWidth="1"/>
    <col min="11267" max="11267" width="47.4285714285714" style="478" customWidth="1"/>
    <col min="11268" max="11268" width="0" style="478" hidden="1" customWidth="1"/>
    <col min="11269" max="11269" width="24.7142857142857" style="478" customWidth="1"/>
    <col min="11270" max="11270" width="14.7142857142857" style="478" customWidth="1"/>
    <col min="11271" max="11272" width="15.7142857142857" style="478" customWidth="1"/>
    <col min="11273" max="11273" width="11.7142857142857" style="478" customWidth="1"/>
    <col min="11274" max="11274" width="6.42857142857143" style="478" customWidth="1"/>
    <col min="11275" max="11275" width="11.7142857142857" style="478" customWidth="1"/>
    <col min="11276" max="11276" width="0" style="478" hidden="1" customWidth="1"/>
    <col min="11277" max="11277" width="3.71428571428571" style="478" customWidth="1"/>
    <col min="11278" max="11278" width="11.1428571428571" style="478" customWidth="1"/>
    <col min="11279" max="11510" width="10.5714285714286" style="478"/>
    <col min="11511" max="11518" width="0" style="478" hidden="1" customWidth="1"/>
    <col min="11519" max="11521" width="3.71428571428571" style="478" customWidth="1"/>
    <col min="11522" max="11522" width="12.7142857142857" style="478" customWidth="1"/>
    <col min="11523" max="11523" width="47.4285714285714" style="478" customWidth="1"/>
    <col min="11524" max="11524" width="0" style="478" hidden="1" customWidth="1"/>
    <col min="11525" max="11525" width="24.7142857142857" style="478" customWidth="1"/>
    <col min="11526" max="11526" width="14.7142857142857" style="478" customWidth="1"/>
    <col min="11527" max="11528" width="15.7142857142857" style="478" customWidth="1"/>
    <col min="11529" max="11529" width="11.7142857142857" style="478" customWidth="1"/>
    <col min="11530" max="11530" width="6.42857142857143" style="478" customWidth="1"/>
    <col min="11531" max="11531" width="11.7142857142857" style="478" customWidth="1"/>
    <col min="11532" max="11532" width="0" style="478" hidden="1" customWidth="1"/>
    <col min="11533" max="11533" width="3.71428571428571" style="478" customWidth="1"/>
    <col min="11534" max="11534" width="11.1428571428571" style="478" customWidth="1"/>
    <col min="11535" max="11766" width="10.5714285714286" style="478"/>
    <col min="11767" max="11774" width="0" style="478" hidden="1" customWidth="1"/>
    <col min="11775" max="11777" width="3.71428571428571" style="478" customWidth="1"/>
    <col min="11778" max="11778" width="12.7142857142857" style="478" customWidth="1"/>
    <col min="11779" max="11779" width="47.4285714285714" style="478" customWidth="1"/>
    <col min="11780" max="11780" width="0" style="478" hidden="1" customWidth="1"/>
    <col min="11781" max="11781" width="24.7142857142857" style="478" customWidth="1"/>
    <col min="11782" max="11782" width="14.7142857142857" style="478" customWidth="1"/>
    <col min="11783" max="11784" width="15.7142857142857" style="478" customWidth="1"/>
    <col min="11785" max="11785" width="11.7142857142857" style="478" customWidth="1"/>
    <col min="11786" max="11786" width="6.42857142857143" style="478" customWidth="1"/>
    <col min="11787" max="11787" width="11.7142857142857" style="478" customWidth="1"/>
    <col min="11788" max="11788" width="0" style="478" hidden="1" customWidth="1"/>
    <col min="11789" max="11789" width="3.71428571428571" style="478" customWidth="1"/>
    <col min="11790" max="11790" width="11.1428571428571" style="478" customWidth="1"/>
    <col min="11791" max="12022" width="10.5714285714286" style="478"/>
    <col min="12023" max="12030" width="0" style="478" hidden="1" customWidth="1"/>
    <col min="12031" max="12033" width="3.71428571428571" style="478" customWidth="1"/>
    <col min="12034" max="12034" width="12.7142857142857" style="478" customWidth="1"/>
    <col min="12035" max="12035" width="47.4285714285714" style="478" customWidth="1"/>
    <col min="12036" max="12036" width="0" style="478" hidden="1" customWidth="1"/>
    <col min="12037" max="12037" width="24.7142857142857" style="478" customWidth="1"/>
    <col min="12038" max="12038" width="14.7142857142857" style="478" customWidth="1"/>
    <col min="12039" max="12040" width="15.7142857142857" style="478" customWidth="1"/>
    <col min="12041" max="12041" width="11.7142857142857" style="478" customWidth="1"/>
    <col min="12042" max="12042" width="6.42857142857143" style="478" customWidth="1"/>
    <col min="12043" max="12043" width="11.7142857142857" style="478" customWidth="1"/>
    <col min="12044" max="12044" width="0" style="478" hidden="1" customWidth="1"/>
    <col min="12045" max="12045" width="3.71428571428571" style="478" customWidth="1"/>
    <col min="12046" max="12046" width="11.1428571428571" style="478" customWidth="1"/>
    <col min="12047" max="12278" width="10.5714285714286" style="478"/>
    <col min="12279" max="12286" width="0" style="478" hidden="1" customWidth="1"/>
    <col min="12287" max="12289" width="3.71428571428571" style="478" customWidth="1"/>
    <col min="12290" max="12290" width="12.7142857142857" style="478" customWidth="1"/>
    <col min="12291" max="12291" width="47.4285714285714" style="478" customWidth="1"/>
    <col min="12292" max="12292" width="0" style="478" hidden="1" customWidth="1"/>
    <col min="12293" max="12293" width="24.7142857142857" style="478" customWidth="1"/>
    <col min="12294" max="12294" width="14.7142857142857" style="478" customWidth="1"/>
    <col min="12295" max="12296" width="15.7142857142857" style="478" customWidth="1"/>
    <col min="12297" max="12297" width="11.7142857142857" style="478" customWidth="1"/>
    <col min="12298" max="12298" width="6.42857142857143" style="478" customWidth="1"/>
    <col min="12299" max="12299" width="11.7142857142857" style="478" customWidth="1"/>
    <col min="12300" max="12300" width="0" style="478" hidden="1" customWidth="1"/>
    <col min="12301" max="12301" width="3.71428571428571" style="478" customWidth="1"/>
    <col min="12302" max="12302" width="11.1428571428571" style="478" customWidth="1"/>
    <col min="12303" max="12534" width="10.5714285714286" style="478"/>
    <col min="12535" max="12542" width="0" style="478" hidden="1" customWidth="1"/>
    <col min="12543" max="12545" width="3.71428571428571" style="478" customWidth="1"/>
    <col min="12546" max="12546" width="12.7142857142857" style="478" customWidth="1"/>
    <col min="12547" max="12547" width="47.4285714285714" style="478" customWidth="1"/>
    <col min="12548" max="12548" width="0" style="478" hidden="1" customWidth="1"/>
    <col min="12549" max="12549" width="24.7142857142857" style="478" customWidth="1"/>
    <col min="12550" max="12550" width="14.7142857142857" style="478" customWidth="1"/>
    <col min="12551" max="12552" width="15.7142857142857" style="478" customWidth="1"/>
    <col min="12553" max="12553" width="11.7142857142857" style="478" customWidth="1"/>
    <col min="12554" max="12554" width="6.42857142857143" style="478" customWidth="1"/>
    <col min="12555" max="12555" width="11.7142857142857" style="478" customWidth="1"/>
    <col min="12556" max="12556" width="0" style="478" hidden="1" customWidth="1"/>
    <col min="12557" max="12557" width="3.71428571428571" style="478" customWidth="1"/>
    <col min="12558" max="12558" width="11.1428571428571" style="478" customWidth="1"/>
    <col min="12559" max="12790" width="10.5714285714286" style="478"/>
    <col min="12791" max="12798" width="0" style="478" hidden="1" customWidth="1"/>
    <col min="12799" max="12801" width="3.71428571428571" style="478" customWidth="1"/>
    <col min="12802" max="12802" width="12.7142857142857" style="478" customWidth="1"/>
    <col min="12803" max="12803" width="47.4285714285714" style="478" customWidth="1"/>
    <col min="12804" max="12804" width="0" style="478" hidden="1" customWidth="1"/>
    <col min="12805" max="12805" width="24.7142857142857" style="478" customWidth="1"/>
    <col min="12806" max="12806" width="14.7142857142857" style="478" customWidth="1"/>
    <col min="12807" max="12808" width="15.7142857142857" style="478" customWidth="1"/>
    <col min="12809" max="12809" width="11.7142857142857" style="478" customWidth="1"/>
    <col min="12810" max="12810" width="6.42857142857143" style="478" customWidth="1"/>
    <col min="12811" max="12811" width="11.7142857142857" style="478" customWidth="1"/>
    <col min="12812" max="12812" width="0" style="478" hidden="1" customWidth="1"/>
    <col min="12813" max="12813" width="3.71428571428571" style="478" customWidth="1"/>
    <col min="12814" max="12814" width="11.1428571428571" style="478" customWidth="1"/>
    <col min="12815" max="13046" width="10.5714285714286" style="478"/>
    <col min="13047" max="13054" width="0" style="478" hidden="1" customWidth="1"/>
    <col min="13055" max="13057" width="3.71428571428571" style="478" customWidth="1"/>
    <col min="13058" max="13058" width="12.7142857142857" style="478" customWidth="1"/>
    <col min="13059" max="13059" width="47.4285714285714" style="478" customWidth="1"/>
    <col min="13060" max="13060" width="0" style="478" hidden="1" customWidth="1"/>
    <col min="13061" max="13061" width="24.7142857142857" style="478" customWidth="1"/>
    <col min="13062" max="13062" width="14.7142857142857" style="478" customWidth="1"/>
    <col min="13063" max="13064" width="15.7142857142857" style="478" customWidth="1"/>
    <col min="13065" max="13065" width="11.7142857142857" style="478" customWidth="1"/>
    <col min="13066" max="13066" width="6.42857142857143" style="478" customWidth="1"/>
    <col min="13067" max="13067" width="11.7142857142857" style="478" customWidth="1"/>
    <col min="13068" max="13068" width="0" style="478" hidden="1" customWidth="1"/>
    <col min="13069" max="13069" width="3.71428571428571" style="478" customWidth="1"/>
    <col min="13070" max="13070" width="11.1428571428571" style="478" customWidth="1"/>
    <col min="13071" max="13302" width="10.5714285714286" style="478"/>
    <col min="13303" max="13310" width="0" style="478" hidden="1" customWidth="1"/>
    <col min="13311" max="13313" width="3.71428571428571" style="478" customWidth="1"/>
    <col min="13314" max="13314" width="12.7142857142857" style="478" customWidth="1"/>
    <col min="13315" max="13315" width="47.4285714285714" style="478" customWidth="1"/>
    <col min="13316" max="13316" width="0" style="478" hidden="1" customWidth="1"/>
    <col min="13317" max="13317" width="24.7142857142857" style="478" customWidth="1"/>
    <col min="13318" max="13318" width="14.7142857142857" style="478" customWidth="1"/>
    <col min="13319" max="13320" width="15.7142857142857" style="478" customWidth="1"/>
    <col min="13321" max="13321" width="11.7142857142857" style="478" customWidth="1"/>
    <col min="13322" max="13322" width="6.42857142857143" style="478" customWidth="1"/>
    <col min="13323" max="13323" width="11.7142857142857" style="478" customWidth="1"/>
    <col min="13324" max="13324" width="0" style="478" hidden="1" customWidth="1"/>
    <col min="13325" max="13325" width="3.71428571428571" style="478" customWidth="1"/>
    <col min="13326" max="13326" width="11.1428571428571" style="478" customWidth="1"/>
    <col min="13327" max="13558" width="10.5714285714286" style="478"/>
    <col min="13559" max="13566" width="0" style="478" hidden="1" customWidth="1"/>
    <col min="13567" max="13569" width="3.71428571428571" style="478" customWidth="1"/>
    <col min="13570" max="13570" width="12.7142857142857" style="478" customWidth="1"/>
    <col min="13571" max="13571" width="47.4285714285714" style="478" customWidth="1"/>
    <col min="13572" max="13572" width="0" style="478" hidden="1" customWidth="1"/>
    <col min="13573" max="13573" width="24.7142857142857" style="478" customWidth="1"/>
    <col min="13574" max="13574" width="14.7142857142857" style="478" customWidth="1"/>
    <col min="13575" max="13576" width="15.7142857142857" style="478" customWidth="1"/>
    <col min="13577" max="13577" width="11.7142857142857" style="478" customWidth="1"/>
    <col min="13578" max="13578" width="6.42857142857143" style="478" customWidth="1"/>
    <col min="13579" max="13579" width="11.7142857142857" style="478" customWidth="1"/>
    <col min="13580" max="13580" width="0" style="478" hidden="1" customWidth="1"/>
    <col min="13581" max="13581" width="3.71428571428571" style="478" customWidth="1"/>
    <col min="13582" max="13582" width="11.1428571428571" style="478" customWidth="1"/>
    <col min="13583" max="13814" width="10.5714285714286" style="478"/>
    <col min="13815" max="13822" width="0" style="478" hidden="1" customWidth="1"/>
    <col min="13823" max="13825" width="3.71428571428571" style="478" customWidth="1"/>
    <col min="13826" max="13826" width="12.7142857142857" style="478" customWidth="1"/>
    <col min="13827" max="13827" width="47.4285714285714" style="478" customWidth="1"/>
    <col min="13828" max="13828" width="0" style="478" hidden="1" customWidth="1"/>
    <col min="13829" max="13829" width="24.7142857142857" style="478" customWidth="1"/>
    <col min="13830" max="13830" width="14.7142857142857" style="478" customWidth="1"/>
    <col min="13831" max="13832" width="15.7142857142857" style="478" customWidth="1"/>
    <col min="13833" max="13833" width="11.7142857142857" style="478" customWidth="1"/>
    <col min="13834" max="13834" width="6.42857142857143" style="478" customWidth="1"/>
    <col min="13835" max="13835" width="11.7142857142857" style="478" customWidth="1"/>
    <col min="13836" max="13836" width="0" style="478" hidden="1" customWidth="1"/>
    <col min="13837" max="13837" width="3.71428571428571" style="478" customWidth="1"/>
    <col min="13838" max="13838" width="11.1428571428571" style="478" customWidth="1"/>
    <col min="13839" max="14070" width="10.5714285714286" style="478"/>
    <col min="14071" max="14078" width="0" style="478" hidden="1" customWidth="1"/>
    <col min="14079" max="14081" width="3.71428571428571" style="478" customWidth="1"/>
    <col min="14082" max="14082" width="12.7142857142857" style="478" customWidth="1"/>
    <col min="14083" max="14083" width="47.4285714285714" style="478" customWidth="1"/>
    <col min="14084" max="14084" width="0" style="478" hidden="1" customWidth="1"/>
    <col min="14085" max="14085" width="24.7142857142857" style="478" customWidth="1"/>
    <col min="14086" max="14086" width="14.7142857142857" style="478" customWidth="1"/>
    <col min="14087" max="14088" width="15.7142857142857" style="478" customWidth="1"/>
    <col min="14089" max="14089" width="11.7142857142857" style="478" customWidth="1"/>
    <col min="14090" max="14090" width="6.42857142857143" style="478" customWidth="1"/>
    <col min="14091" max="14091" width="11.7142857142857" style="478" customWidth="1"/>
    <col min="14092" max="14092" width="0" style="478" hidden="1" customWidth="1"/>
    <col min="14093" max="14093" width="3.71428571428571" style="478" customWidth="1"/>
    <col min="14094" max="14094" width="11.1428571428571" style="478" customWidth="1"/>
    <col min="14095" max="14326" width="10.5714285714286" style="478"/>
    <col min="14327" max="14334" width="0" style="478" hidden="1" customWidth="1"/>
    <col min="14335" max="14337" width="3.71428571428571" style="478" customWidth="1"/>
    <col min="14338" max="14338" width="12.7142857142857" style="478" customWidth="1"/>
    <col min="14339" max="14339" width="47.4285714285714" style="478" customWidth="1"/>
    <col min="14340" max="14340" width="0" style="478" hidden="1" customWidth="1"/>
    <col min="14341" max="14341" width="24.7142857142857" style="478" customWidth="1"/>
    <col min="14342" max="14342" width="14.7142857142857" style="478" customWidth="1"/>
    <col min="14343" max="14344" width="15.7142857142857" style="478" customWidth="1"/>
    <col min="14345" max="14345" width="11.7142857142857" style="478" customWidth="1"/>
    <col min="14346" max="14346" width="6.42857142857143" style="478" customWidth="1"/>
    <col min="14347" max="14347" width="11.7142857142857" style="478" customWidth="1"/>
    <col min="14348" max="14348" width="0" style="478" hidden="1" customWidth="1"/>
    <col min="14349" max="14349" width="3.71428571428571" style="478" customWidth="1"/>
    <col min="14350" max="14350" width="11.1428571428571" style="478" customWidth="1"/>
    <col min="14351" max="14582" width="10.5714285714286" style="478"/>
    <col min="14583" max="14590" width="0" style="478" hidden="1" customWidth="1"/>
    <col min="14591" max="14593" width="3.71428571428571" style="478" customWidth="1"/>
    <col min="14594" max="14594" width="12.7142857142857" style="478" customWidth="1"/>
    <col min="14595" max="14595" width="47.4285714285714" style="478" customWidth="1"/>
    <col min="14596" max="14596" width="0" style="478" hidden="1" customWidth="1"/>
    <col min="14597" max="14597" width="24.7142857142857" style="478" customWidth="1"/>
    <col min="14598" max="14598" width="14.7142857142857" style="478" customWidth="1"/>
    <col min="14599" max="14600" width="15.7142857142857" style="478" customWidth="1"/>
    <col min="14601" max="14601" width="11.7142857142857" style="478" customWidth="1"/>
    <col min="14602" max="14602" width="6.42857142857143" style="478" customWidth="1"/>
    <col min="14603" max="14603" width="11.7142857142857" style="478" customWidth="1"/>
    <col min="14604" max="14604" width="0" style="478" hidden="1" customWidth="1"/>
    <col min="14605" max="14605" width="3.71428571428571" style="478" customWidth="1"/>
    <col min="14606" max="14606" width="11.1428571428571" style="478" customWidth="1"/>
    <col min="14607" max="14838" width="10.5714285714286" style="478"/>
    <col min="14839" max="14846" width="0" style="478" hidden="1" customWidth="1"/>
    <col min="14847" max="14849" width="3.71428571428571" style="478" customWidth="1"/>
    <col min="14850" max="14850" width="12.7142857142857" style="478" customWidth="1"/>
    <col min="14851" max="14851" width="47.4285714285714" style="478" customWidth="1"/>
    <col min="14852" max="14852" width="0" style="478" hidden="1" customWidth="1"/>
    <col min="14853" max="14853" width="24.7142857142857" style="478" customWidth="1"/>
    <col min="14854" max="14854" width="14.7142857142857" style="478" customWidth="1"/>
    <col min="14855" max="14856" width="15.7142857142857" style="478" customWidth="1"/>
    <col min="14857" max="14857" width="11.7142857142857" style="478" customWidth="1"/>
    <col min="14858" max="14858" width="6.42857142857143" style="478" customWidth="1"/>
    <col min="14859" max="14859" width="11.7142857142857" style="478" customWidth="1"/>
    <col min="14860" max="14860" width="0" style="478" hidden="1" customWidth="1"/>
    <col min="14861" max="14861" width="3.71428571428571" style="478" customWidth="1"/>
    <col min="14862" max="14862" width="11.1428571428571" style="478" customWidth="1"/>
    <col min="14863" max="15094" width="10.5714285714286" style="478"/>
    <col min="15095" max="15102" width="0" style="478" hidden="1" customWidth="1"/>
    <col min="15103" max="15105" width="3.71428571428571" style="478" customWidth="1"/>
    <col min="15106" max="15106" width="12.7142857142857" style="478" customWidth="1"/>
    <col min="15107" max="15107" width="47.4285714285714" style="478" customWidth="1"/>
    <col min="15108" max="15108" width="0" style="478" hidden="1" customWidth="1"/>
    <col min="15109" max="15109" width="24.7142857142857" style="478" customWidth="1"/>
    <col min="15110" max="15110" width="14.7142857142857" style="478" customWidth="1"/>
    <col min="15111" max="15112" width="15.7142857142857" style="478" customWidth="1"/>
    <col min="15113" max="15113" width="11.7142857142857" style="478" customWidth="1"/>
    <col min="15114" max="15114" width="6.42857142857143" style="478" customWidth="1"/>
    <col min="15115" max="15115" width="11.7142857142857" style="478" customWidth="1"/>
    <col min="15116" max="15116" width="0" style="478" hidden="1" customWidth="1"/>
    <col min="15117" max="15117" width="3.71428571428571" style="478" customWidth="1"/>
    <col min="15118" max="15118" width="11.1428571428571" style="478" customWidth="1"/>
    <col min="15119" max="15350" width="10.5714285714286" style="478"/>
    <col min="15351" max="15358" width="0" style="478" hidden="1" customWidth="1"/>
    <col min="15359" max="15361" width="3.71428571428571" style="478" customWidth="1"/>
    <col min="15362" max="15362" width="12.7142857142857" style="478" customWidth="1"/>
    <col min="15363" max="15363" width="47.4285714285714" style="478" customWidth="1"/>
    <col min="15364" max="15364" width="0" style="478" hidden="1" customWidth="1"/>
    <col min="15365" max="15365" width="24.7142857142857" style="478" customWidth="1"/>
    <col min="15366" max="15366" width="14.7142857142857" style="478" customWidth="1"/>
    <col min="15367" max="15368" width="15.7142857142857" style="478" customWidth="1"/>
    <col min="15369" max="15369" width="11.7142857142857" style="478" customWidth="1"/>
    <col min="15370" max="15370" width="6.42857142857143" style="478" customWidth="1"/>
    <col min="15371" max="15371" width="11.7142857142857" style="478" customWidth="1"/>
    <col min="15372" max="15372" width="0" style="478" hidden="1" customWidth="1"/>
    <col min="15373" max="15373" width="3.71428571428571" style="478" customWidth="1"/>
    <col min="15374" max="15374" width="11.1428571428571" style="478" customWidth="1"/>
    <col min="15375" max="15606" width="10.5714285714286" style="478"/>
    <col min="15607" max="15614" width="0" style="478" hidden="1" customWidth="1"/>
    <col min="15615" max="15617" width="3.71428571428571" style="478" customWidth="1"/>
    <col min="15618" max="15618" width="12.7142857142857" style="478" customWidth="1"/>
    <col min="15619" max="15619" width="47.4285714285714" style="478" customWidth="1"/>
    <col min="15620" max="15620" width="0" style="478" hidden="1" customWidth="1"/>
    <col min="15621" max="15621" width="24.7142857142857" style="478" customWidth="1"/>
    <col min="15622" max="15622" width="14.7142857142857" style="478" customWidth="1"/>
    <col min="15623" max="15624" width="15.7142857142857" style="478" customWidth="1"/>
    <col min="15625" max="15625" width="11.7142857142857" style="478" customWidth="1"/>
    <col min="15626" max="15626" width="6.42857142857143" style="478" customWidth="1"/>
    <col min="15627" max="15627" width="11.7142857142857" style="478" customWidth="1"/>
    <col min="15628" max="15628" width="0" style="478" hidden="1" customWidth="1"/>
    <col min="15629" max="15629" width="3.71428571428571" style="478" customWidth="1"/>
    <col min="15630" max="15630" width="11.1428571428571" style="478" customWidth="1"/>
    <col min="15631" max="15862" width="10.5714285714286" style="478"/>
    <col min="15863" max="15870" width="0" style="478" hidden="1" customWidth="1"/>
    <col min="15871" max="15873" width="3.71428571428571" style="478" customWidth="1"/>
    <col min="15874" max="15874" width="12.7142857142857" style="478" customWidth="1"/>
    <col min="15875" max="15875" width="47.4285714285714" style="478" customWidth="1"/>
    <col min="15876" max="15876" width="0" style="478" hidden="1" customWidth="1"/>
    <col min="15877" max="15877" width="24.7142857142857" style="478" customWidth="1"/>
    <col min="15878" max="15878" width="14.7142857142857" style="478" customWidth="1"/>
    <col min="15879" max="15880" width="15.7142857142857" style="478" customWidth="1"/>
    <col min="15881" max="15881" width="11.7142857142857" style="478" customWidth="1"/>
    <col min="15882" max="15882" width="6.42857142857143" style="478" customWidth="1"/>
    <col min="15883" max="15883" width="11.7142857142857" style="478" customWidth="1"/>
    <col min="15884" max="15884" width="0" style="478" hidden="1" customWidth="1"/>
    <col min="15885" max="15885" width="3.71428571428571" style="478" customWidth="1"/>
    <col min="15886" max="15886" width="11.1428571428571" style="478" customWidth="1"/>
    <col min="15887" max="16118" width="10.5714285714286" style="478"/>
    <col min="16119" max="16126" width="0" style="478" hidden="1" customWidth="1"/>
    <col min="16127" max="16129" width="3.71428571428571" style="478" customWidth="1"/>
    <col min="16130" max="16130" width="12.7142857142857" style="478" customWidth="1"/>
    <col min="16131" max="16131" width="47.4285714285714" style="478" customWidth="1"/>
    <col min="16132" max="16132" width="0" style="478" hidden="1" customWidth="1"/>
    <col min="16133" max="16133" width="24.7142857142857" style="478" customWidth="1"/>
    <col min="16134" max="16134" width="14.7142857142857" style="478" customWidth="1"/>
    <col min="16135" max="16136" width="15.7142857142857" style="478" customWidth="1"/>
    <col min="16137" max="16137" width="11.7142857142857" style="478" customWidth="1"/>
    <col min="16138" max="16138" width="6.42857142857143" style="478" customWidth="1"/>
    <col min="16139" max="16139" width="11.7142857142857" style="478" customWidth="1"/>
    <col min="16140" max="16140" width="0" style="478" hidden="1" customWidth="1"/>
    <col min="16141" max="16141" width="3.71428571428571" style="478" customWidth="1"/>
    <col min="16142" max="16142" width="11.1428571428571" style="478" customWidth="1"/>
    <col min="16143" max="16384" width="10.5714285714286" style="478"/>
  </cols>
  <sheetData>
    <row r="1" ht="14.25" hidden="1"/>
    <row r="2" ht="14.25" hidden="1"/>
    <row r="3" ht="14.25" hidden="1"/>
    <row r="4" spans="10:22" ht="3" customHeight="1">
      <c r="J4" s="483"/>
      <c r="K4" s="483"/>
      <c r="L4" s="479"/>
      <c r="M4" s="479"/>
      <c r="N4" s="479"/>
      <c r="O4" s="486"/>
      <c r="P4" s="486"/>
      <c r="Q4" s="486"/>
      <c r="R4" s="486"/>
      <c r="S4" s="486"/>
      <c r="T4" s="486"/>
      <c r="U4" s="486"/>
      <c r="V4" s="479"/>
    </row>
    <row r="5" spans="10:22" ht="22.5" customHeight="1">
      <c r="J5" s="483"/>
      <c r="K5" s="483"/>
      <c r="L5" s="1186" t="s">
        <v>687</v>
      </c>
      <c r="M5" s="1186"/>
      <c r="N5" s="1186"/>
      <c r="O5" s="1186"/>
      <c r="P5" s="1186"/>
      <c r="Q5" s="1186"/>
      <c r="R5" s="1186"/>
      <c r="S5" s="1186"/>
      <c r="T5" s="1186"/>
      <c r="U5" s="581"/>
      <c r="V5" s="499"/>
    </row>
    <row r="6" spans="10:21"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18" t="str">
        <f>IF(NameOrPr_ch="",IF(NameOrPr="","",NameOrPr),NameOrPr_ch)</f>
        <v>Государственный комитет Республики Татарстан по тарифам</v>
      </c>
      <c r="P7" s="1219"/>
      <c r="Q7" s="1219"/>
      <c r="R7" s="1219"/>
      <c r="S7" s="1219"/>
      <c r="T7" s="1220"/>
      <c r="U7" s="669"/>
      <c r="Y7" s="1015"/>
      <c r="Z7" s="507"/>
      <c r="AA7" s="507"/>
      <c r="AB7" s="507"/>
      <c r="AC7" s="507"/>
    </row>
    <row r="8" spans="1:29" s="572" customFormat="1" ht="18.75">
      <c r="A8" s="592"/>
      <c r="B8" s="592"/>
      <c r="C8" s="592"/>
      <c r="D8" s="592"/>
      <c r="E8" s="592"/>
      <c r="F8" s="592"/>
      <c r="G8" s="592"/>
      <c r="H8" s="592"/>
      <c r="L8" s="501"/>
      <c r="M8" s="619" t="s">
        <v>597</v>
      </c>
      <c r="N8" s="668"/>
      <c r="O8" s="1218" t="str">
        <f>IF(datePr_ch="",IF(datePr="","",datePr),datePr_ch)</f>
        <v>18.12.2018</v>
      </c>
      <c r="P8" s="1219"/>
      <c r="Q8" s="1219"/>
      <c r="R8" s="1219"/>
      <c r="S8" s="1219"/>
      <c r="T8" s="1220"/>
      <c r="U8" s="669"/>
      <c r="Y8" s="1015"/>
      <c r="Z8" s="592"/>
      <c r="AA8" s="592"/>
      <c r="AB8" s="592"/>
      <c r="AC8" s="592"/>
    </row>
    <row r="9" spans="1:29" s="493" customFormat="1" ht="18.75">
      <c r="A9" s="507"/>
      <c r="B9" s="507"/>
      <c r="C9" s="507"/>
      <c r="D9" s="507"/>
      <c r="E9" s="507"/>
      <c r="F9" s="507"/>
      <c r="G9" s="507"/>
      <c r="H9" s="507"/>
      <c r="L9" s="554"/>
      <c r="M9" s="619" t="s">
        <v>596</v>
      </c>
      <c r="N9" s="668"/>
      <c r="O9" s="1218" t="str">
        <f>IF(numberPr_ch="",IF(numberPr="","",numberPr),numberPr_ch)</f>
        <v>5-96/тэ</v>
      </c>
      <c r="P9" s="1219"/>
      <c r="Q9" s="1219"/>
      <c r="R9" s="1219"/>
      <c r="S9" s="1219"/>
      <c r="T9" s="1220"/>
      <c r="U9" s="669"/>
      <c r="Y9" s="1015"/>
      <c r="Z9" s="507"/>
      <c r="AA9" s="507"/>
      <c r="AB9" s="507"/>
      <c r="AC9" s="507"/>
    </row>
    <row r="10" spans="1:29" s="493" customFormat="1" ht="18.75">
      <c r="A10" s="507"/>
      <c r="B10" s="507"/>
      <c r="C10" s="507"/>
      <c r="D10" s="507"/>
      <c r="E10" s="507"/>
      <c r="F10" s="507"/>
      <c r="G10" s="507"/>
      <c r="H10" s="507"/>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187"/>
      <c r="M12" s="1187"/>
      <c r="N12" s="490"/>
      <c r="O12" s="769"/>
      <c r="P12" s="769"/>
      <c r="Q12" s="769"/>
      <c r="R12" s="769"/>
      <c r="S12" s="769"/>
      <c r="T12" s="769"/>
      <c r="U12" s="488"/>
      <c r="V12" s="505" t="s">
        <v>373</v>
      </c>
      <c r="Y12" s="1015"/>
      <c r="Z12" s="507"/>
      <c r="AA12" s="507"/>
      <c r="AB12" s="507"/>
      <c r="AC12" s="507"/>
    </row>
    <row r="13" spans="10:22" ht="15" customHeight="1">
      <c r="J13" s="483"/>
      <c r="K13" s="483"/>
      <c r="L13" s="479"/>
      <c r="M13" s="479"/>
      <c r="N13" s="479"/>
      <c r="O13" s="601"/>
      <c r="P13" s="601"/>
      <c r="Q13" s="1212"/>
      <c r="R13" s="1212"/>
      <c r="S13" s="1212"/>
      <c r="T13" s="1212"/>
      <c r="U13" s="1212"/>
      <c r="V13" s="1212"/>
    </row>
    <row r="14" spans="10:24" ht="14.25">
      <c r="J14" s="483"/>
      <c r="K14" s="483"/>
      <c r="L14" s="1149" t="s">
        <v>454</v>
      </c>
      <c r="M14" s="1149"/>
      <c r="N14" s="1149"/>
      <c r="O14" s="1149"/>
      <c r="P14" s="1149"/>
      <c r="Q14" s="1149"/>
      <c r="R14" s="1149"/>
      <c r="S14" s="1149"/>
      <c r="T14" s="1149"/>
      <c r="U14" s="1149"/>
      <c r="V14" s="1149"/>
      <c r="W14" s="1149"/>
      <c r="X14" s="1149" t="s">
        <v>455</v>
      </c>
    </row>
    <row r="15" spans="10:24" ht="14.25" customHeight="1">
      <c r="J15" s="483"/>
      <c r="K15" s="483"/>
      <c r="L15" s="1199" t="s">
        <v>92</v>
      </c>
      <c r="M15" s="1199" t="s">
        <v>627</v>
      </c>
      <c r="N15" s="536"/>
      <c r="O15" s="1199" t="s">
        <v>628</v>
      </c>
      <c r="P15" s="1236" t="s">
        <v>629</v>
      </c>
      <c r="Q15" s="1236" t="s">
        <v>642</v>
      </c>
      <c r="R15" s="1236"/>
      <c r="S15" s="1236"/>
      <c r="T15" s="1236"/>
      <c r="U15" s="1236"/>
      <c r="V15" s="1199" t="s">
        <v>341</v>
      </c>
      <c r="W15" s="1211" t="s">
        <v>275</v>
      </c>
      <c r="X15" s="1149"/>
    </row>
    <row r="16" spans="1:29" s="525" customFormat="1" ht="25.5" customHeight="1">
      <c r="A16" s="587"/>
      <c r="B16" s="587"/>
      <c r="C16" s="587"/>
      <c r="D16" s="587"/>
      <c r="E16" s="587"/>
      <c r="F16" s="587"/>
      <c r="G16" s="593"/>
      <c r="H16" s="593"/>
      <c r="I16" s="533"/>
      <c r="J16" s="531"/>
      <c r="K16" s="531"/>
      <c r="L16" s="1199"/>
      <c r="M16" s="1199"/>
      <c r="N16" s="536"/>
      <c r="O16" s="1199"/>
      <c r="P16" s="1236"/>
      <c r="Q16" s="1236" t="s">
        <v>680</v>
      </c>
      <c r="R16" s="1236"/>
      <c r="S16" s="1226" t="s">
        <v>655</v>
      </c>
      <c r="T16" s="1226"/>
      <c r="U16" s="1226"/>
      <c r="V16" s="1199"/>
      <c r="W16" s="1211"/>
      <c r="X16" s="1149"/>
      <c r="Y16" s="1010"/>
      <c r="Z16" s="587"/>
      <c r="AA16" s="587"/>
      <c r="AB16" s="587"/>
      <c r="AC16" s="587"/>
    </row>
    <row r="17" spans="10:24" ht="14.25" customHeight="1">
      <c r="J17" s="483"/>
      <c r="K17" s="483"/>
      <c r="L17" s="1199"/>
      <c r="M17" s="1199"/>
      <c r="N17" s="536"/>
      <c r="O17" s="1199"/>
      <c r="P17" s="1236"/>
      <c r="Q17" s="536" t="s">
        <v>678</v>
      </c>
      <c r="R17" s="536" t="s">
        <v>679</v>
      </c>
      <c r="S17" s="538" t="s">
        <v>274</v>
      </c>
      <c r="T17" s="1223" t="s">
        <v>273</v>
      </c>
      <c r="U17" s="1223"/>
      <c r="V17" s="1199"/>
      <c r="W17" s="1211"/>
      <c r="X17" s="1149"/>
    </row>
    <row r="18" spans="10:24" ht="14.25">
      <c r="J18" s="483"/>
      <c r="K18" s="491">
        <v>1</v>
      </c>
      <c r="L18" s="480" t="s">
        <v>93</v>
      </c>
      <c r="M18" s="480" t="s">
        <v>49</v>
      </c>
      <c r="N18" s="498" t="s">
        <v>49</v>
      </c>
      <c r="O18" s="489">
        <f ca="1" t="shared" si="0" ref="O18:T18">OFFSET(O18,0,-1)+1</f>
        <v>3</v>
      </c>
      <c r="P18" s="489">
        <f t="shared" ca="1" si="0"/>
        <v>4</v>
      </c>
      <c r="Q18" s="489">
        <f t="shared" ca="1" si="0"/>
        <v>5</v>
      </c>
      <c r="R18" s="489">
        <f t="shared" ca="1" si="0"/>
        <v>6</v>
      </c>
      <c r="S18" s="489">
        <f t="shared" ca="1" si="0"/>
        <v>7</v>
      </c>
      <c r="T18" s="1228">
        <f t="shared" ca="1" si="0"/>
        <v>8</v>
      </c>
      <c r="U18" s="1228"/>
      <c r="V18" s="489">
        <f ca="1">OFFSET(V18,0,-2)+1</f>
        <v>9</v>
      </c>
      <c r="W18" s="525"/>
      <c r="X18" s="489">
        <f ca="1">OFFSET(X18,0,-2)+1</f>
        <v>10</v>
      </c>
    </row>
    <row r="19" spans="1:24" ht="22.5">
      <c r="A19" s="1172">
        <v>1</v>
      </c>
      <c r="B19" s="982"/>
      <c r="C19" s="982"/>
      <c r="D19" s="982"/>
      <c r="E19" s="982"/>
      <c r="F19" s="982"/>
      <c r="G19" s="983"/>
      <c r="H19" s="983"/>
      <c r="I19" s="985"/>
      <c r="J19" s="977"/>
      <c r="K19" s="977"/>
      <c r="L19" s="595">
        <f>mergeValue(A19)</f>
        <v>1</v>
      </c>
      <c r="M19" s="643" t="s">
        <v>20</v>
      </c>
      <c r="N19" s="582"/>
      <c r="O19" s="1213"/>
      <c r="P19" s="1213"/>
      <c r="Q19" s="1213"/>
      <c r="R19" s="1213"/>
      <c r="S19" s="1213"/>
      <c r="T19" s="1213"/>
      <c r="U19" s="1213"/>
      <c r="V19" s="1213"/>
      <c r="W19" s="1213"/>
      <c r="X19" s="583" t="s">
        <v>477</v>
      </c>
    </row>
    <row r="20" spans="1:24" ht="22.5">
      <c r="A20" s="1172"/>
      <c r="B20" s="1172">
        <v>1</v>
      </c>
      <c r="C20" s="982"/>
      <c r="D20" s="982"/>
      <c r="E20" s="982"/>
      <c r="F20" s="982"/>
      <c r="G20" s="987"/>
      <c r="H20" s="984"/>
      <c r="I20" s="989"/>
      <c r="J20" s="974"/>
      <c r="K20" s="973"/>
      <c r="L20" s="595" t="str">
        <f>mergeValue(A20)&amp;"."&amp;mergeValue(B20)</f>
        <v>1.1</v>
      </c>
      <c r="M20" s="548" t="s">
        <v>16</v>
      </c>
      <c r="N20" s="582"/>
      <c r="O20" s="1213"/>
      <c r="P20" s="1213"/>
      <c r="Q20" s="1213"/>
      <c r="R20" s="1213"/>
      <c r="S20" s="1213"/>
      <c r="T20" s="1213"/>
      <c r="U20" s="1213"/>
      <c r="V20" s="1213"/>
      <c r="W20" s="1213"/>
      <c r="X20" s="583" t="s">
        <v>478</v>
      </c>
    </row>
    <row r="21" spans="1:24" ht="22.5">
      <c r="A21" s="1172"/>
      <c r="B21" s="1172"/>
      <c r="C21" s="1172">
        <v>1</v>
      </c>
      <c r="D21" s="982"/>
      <c r="E21" s="982"/>
      <c r="F21" s="982"/>
      <c r="G21" s="987"/>
      <c r="H21" s="984"/>
      <c r="I21" s="990"/>
      <c r="J21" s="974"/>
      <c r="K21" s="973"/>
      <c r="L21" s="595" t="str">
        <f>mergeValue(A21)&amp;"."&amp;mergeValue(B21)&amp;"."&amp;mergeValue(C21)</f>
        <v>1.1.1</v>
      </c>
      <c r="M21" s="549" t="s">
        <v>7</v>
      </c>
      <c r="N21" s="582"/>
      <c r="O21" s="1213"/>
      <c r="P21" s="1213"/>
      <c r="Q21" s="1213"/>
      <c r="R21" s="1213"/>
      <c r="S21" s="1213"/>
      <c r="T21" s="1213"/>
      <c r="U21" s="1213"/>
      <c r="V21" s="1213"/>
      <c r="W21" s="1213"/>
      <c r="X21" s="583" t="s">
        <v>634</v>
      </c>
    </row>
    <row r="22" spans="1:24" ht="14.25">
      <c r="A22" s="1172"/>
      <c r="B22" s="1172"/>
      <c r="C22" s="1172"/>
      <c r="D22" s="1172">
        <v>1</v>
      </c>
      <c r="E22" s="982"/>
      <c r="F22" s="982"/>
      <c r="G22" s="987"/>
      <c r="H22" s="984"/>
      <c r="I22" s="990"/>
      <c r="J22" s="988"/>
      <c r="K22" s="973"/>
      <c r="L22" s="595" t="str">
        <f>mergeValue(A22)&amp;"."&amp;mergeValue(B22)&amp;"."&amp;mergeValue(C22)&amp;"."&amp;mergeValue(D22)</f>
        <v>1.1.1.1</v>
      </c>
      <c r="M22" s="550" t="s">
        <v>22</v>
      </c>
      <c r="N22" s="582"/>
      <c r="O22" s="1213"/>
      <c r="P22" s="1213"/>
      <c r="Q22" s="1213"/>
      <c r="R22" s="1213"/>
      <c r="S22" s="1213"/>
      <c r="T22" s="1213"/>
      <c r="U22" s="1213"/>
      <c r="V22" s="1213"/>
      <c r="W22" s="1213"/>
      <c r="X22" s="1022" t="s">
        <v>688</v>
      </c>
    </row>
    <row r="23" spans="1:25" ht="42.95" customHeight="1">
      <c r="A23" s="1172"/>
      <c r="B23" s="1172"/>
      <c r="C23" s="1172"/>
      <c r="D23" s="1172"/>
      <c r="E23" s="982">
        <v>1</v>
      </c>
      <c r="F23" s="982"/>
      <c r="G23" s="987"/>
      <c r="H23" s="984"/>
      <c r="I23" s="990"/>
      <c r="J23" s="988"/>
      <c r="K23" s="978"/>
      <c r="L23" s="595" t="str">
        <f>mergeValue(A23)&amp;"."&amp;mergeValue(B23)&amp;"."&amp;mergeValue(C23)&amp;"."&amp;mergeValue(D23)&amp;"."&amp;mergeValue(E23)</f>
        <v>1.1.1.1.1</v>
      </c>
      <c r="M23" s="1074"/>
      <c r="N23" s="544"/>
      <c r="O23" s="1076"/>
      <c r="P23" s="1077"/>
      <c r="Q23" s="673"/>
      <c r="R23" s="673"/>
      <c r="S23" s="1102"/>
      <c r="T23" s="652" t="s">
        <v>85</v>
      </c>
      <c r="U23" s="1100"/>
      <c r="V23" s="776" t="s">
        <v>85</v>
      </c>
      <c r="W23" s="841"/>
      <c r="X23" s="1189" t="s">
        <v>689</v>
      </c>
      <c r="Y23" s="1010" t="str">
        <f>strCheckDateTwo(N23:W23)</f>
        <v/>
      </c>
    </row>
    <row r="24" spans="1:24" ht="14.25" hidden="1">
      <c r="A24" s="1172"/>
      <c r="B24" s="1172"/>
      <c r="C24" s="1172"/>
      <c r="D24" s="1172"/>
      <c r="E24" s="982"/>
      <c r="F24" s="982"/>
      <c r="G24" s="987"/>
      <c r="H24" s="984"/>
      <c r="I24" s="990"/>
      <c r="J24" s="988"/>
      <c r="K24" s="978"/>
      <c r="L24" s="633"/>
      <c r="M24" s="563"/>
      <c r="N24" s="648"/>
      <c r="O24" s="648"/>
      <c r="P24" s="648"/>
      <c r="Q24" s="648"/>
      <c r="R24" s="586" t="str">
        <f>S23&amp;"-"&amp;U23</f>
        <v>-</v>
      </c>
      <c r="S24" s="514"/>
      <c r="T24" s="588"/>
      <c r="U24" s="514"/>
      <c r="V24" s="648"/>
      <c r="W24" s="840"/>
      <c r="X24" s="1190"/>
    </row>
    <row r="25" spans="1:24" ht="15" customHeight="1">
      <c r="A25" s="1172"/>
      <c r="B25" s="1172"/>
      <c r="C25" s="1172"/>
      <c r="D25" s="1172"/>
      <c r="E25" s="982"/>
      <c r="F25" s="982"/>
      <c r="G25" s="987"/>
      <c r="H25" s="984"/>
      <c r="I25" s="990"/>
      <c r="J25" s="988"/>
      <c r="K25" s="978"/>
      <c r="L25" s="540"/>
      <c r="M25" s="553" t="s">
        <v>5</v>
      </c>
      <c r="N25" s="551"/>
      <c r="O25" s="547"/>
      <c r="P25" s="547"/>
      <c r="Q25" s="547"/>
      <c r="R25" s="547"/>
      <c r="S25" s="575"/>
      <c r="T25" s="566"/>
      <c r="U25" s="565"/>
      <c r="V25" s="551"/>
      <c r="W25" s="551"/>
      <c r="X25" s="1191"/>
    </row>
    <row r="26" spans="1:29" s="477" customFormat="1" ht="15" customHeight="1">
      <c r="A26" s="1172"/>
      <c r="B26" s="1172"/>
      <c r="C26" s="1172"/>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172"/>
      <c r="B27" s="1172"/>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172"/>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ht="3" customHeight="1"/>
    <row r="31" spans="12:29" ht="96" customHeight="1">
      <c r="L31" s="1">
        <v>1</v>
      </c>
      <c r="M31" s="1165" t="s">
        <v>690</v>
      </c>
      <c r="N31" s="1165"/>
      <c r="O31" s="1165"/>
      <c r="P31" s="1165"/>
      <c r="Q31" s="1165"/>
      <c r="R31" s="1165"/>
      <c r="S31" s="1165"/>
      <c r="T31" s="1165"/>
      <c r="U31" s="1165"/>
      <c r="V31" s="1165"/>
      <c r="W31" s="1165"/>
      <c r="X31" s="1165"/>
      <c r="Y31" s="1101"/>
      <c r="Z31" s="518"/>
      <c r="AA31" s="518"/>
      <c r="AB31" s="518"/>
      <c r="AC31" s="518"/>
    </row>
    <row r="32" spans="13:29" ht="14.25">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prompt="Укажите заявителя" errorTitle="Ошибка" error="Допускается ввод не более 900 символов!" sqref="M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P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Q23:R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-0999999999999999000000000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dataValidation allowBlank="1" showInputMessage="1" showErrorMessage="1" prompt="Для выбора выполните двойной щелчок левой клавиши мыши по соответствующей ячейке." sqref="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formula1>900</formula1>
    </dataValidation>
    <dataValidation type="textLength" operator="lessThanOrEqual" allowBlank="1" showInputMessage="1" showErrorMessage="1" errorTitle="Ошибка" error="Допускается ввод не более 900 символов!" sqref="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formula1>900</formula1>
    </dataValidation>
    <dataValidation type="textLength" operator="lessThanOrEqual" allowBlank="1" showInputMessage="1" showErrorMessage="1" errorTitle="Ошибка" error="Допускается ввод не более 900 символов!" sqref="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WVV19:WVV23 SW23">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3c3ced0-9b60-4757-8241-787e4f2e8eed}">
  <sheetPr codeName="List05_11">
    <tabColor theme="0" tint="-0.249970003962517"/>
  </sheetPr>
  <dimension ref="A1:T15"/>
  <sheetViews>
    <sheetView showGridLines="0" workbookViewId="0" topLeftCell="E1">
      <selection pane="topLeft" activeCell="H8" sqref="H8"/>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210</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t="str">
        <f>IF('Перечень тарифов'!R21="","наименование отсутствует",""&amp;'Перечень тарифов'!R21&amp;"")</f>
        <v>наименование отсутствует</v>
      </c>
      <c r="I8" s="196" t="s">
        <v>591</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t="str">
        <f>IF('Перечень тарифов'!F21="","наименование отсутствует",""&amp;'Перечень тарифов'!F21&amp;"")</f>
        <v>Производство тепловой энергии. Некомбинированная выработка</v>
      </c>
      <c r="I9" s="196" t="s">
        <v>589</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441"/>
      <c r="D11" s="441"/>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441"/>
      <c r="F12" s="335" t="str">
        <f>"4."&amp;mergeValue(A12)&amp;"."&amp;mergeValue(B12)&amp;"."&amp;mergeValue(C12)</f>
        <v>4.1.1.1</v>
      </c>
      <c r="G12" s="341" t="s">
        <v>498</v>
      </c>
      <c r="H12" s="317" t="str">
        <f>IF(Территории!H13="","",""&amp;Территории!H13&amp;"")</f>
        <v>Город Казань</v>
      </c>
      <c r="I12" s="196" t="s">
        <v>501</v>
      </c>
      <c r="J12" s="334"/>
      <c r="K12" s="214"/>
      <c r="L12" s="214"/>
      <c r="M12" s="214"/>
      <c r="N12" s="214"/>
      <c r="O12" s="214"/>
      <c r="P12" s="214"/>
      <c r="Q12" s="214"/>
      <c r="R12" s="214"/>
      <c r="S12" s="214"/>
      <c r="T12" s="214"/>
    </row>
    <row r="13" spans="1:20" s="190" customFormat="1" ht="56.25">
      <c r="A13" s="1170"/>
      <c r="B13" s="1170"/>
      <c r="C13" s="1170"/>
      <c r="D13" s="441">
        <v>1</v>
      </c>
      <c r="F13" s="335" t="str">
        <f>"4."&amp;mergeValue(A13)&amp;"."&amp;mergeValue(B13)&amp;"."&amp;mergeValue(C13)&amp;"."&amp;mergeValue(D13)</f>
        <v>4.1.1.1.1</v>
      </c>
      <c r="G13" s="420" t="s">
        <v>499</v>
      </c>
      <c r="H13" s="317" t="str">
        <f>IF(Территории!R14="","",""&amp;Территории!R14&amp;"")</f>
        <v>Город Казань (92701000)</v>
      </c>
      <c r="I13" s="1108"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65" t="s">
        <v>594</v>
      </c>
      <c r="H15" s="1165"/>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da385ea-4843-48a8-84ff-bd087fe03342}">
  <sheetPr codeName="List11">
    <tabColor rgb="FFEAEBEE"/>
    <pageSetUpPr fitToPage="1"/>
  </sheetPr>
  <dimension ref="A1:P21"/>
  <sheetViews>
    <sheetView showGridLines="0" workbookViewId="0" topLeftCell="C4">
      <selection pane="topLeft" activeCell="E15" sqref="E15:F15"/>
    </sheetView>
  </sheetViews>
  <sheetFormatPr defaultColWidth="10.5736607142857" defaultRowHeight="14.25"/>
  <cols>
    <col min="1" max="1" width="9.14285714285714" style="96" hidden="1" customWidth="1"/>
    <col min="2" max="2" width="9.14285714285714" style="186" hidden="1" customWidth="1"/>
    <col min="3" max="3" width="3.71428571428571" style="87" customWidth="1"/>
    <col min="4" max="4" width="6.28571428571429" style="36" customWidth="1"/>
    <col min="5" max="6" width="64.1428571428571" style="36" customWidth="1"/>
    <col min="7" max="7" width="115.714285714286" style="36" customWidth="1"/>
    <col min="8" max="8" width="10.5714285714286" style="36"/>
    <col min="9" max="10" width="10.5714285714286" style="212"/>
    <col min="11" max="16384" width="10.5714285714286" style="36"/>
  </cols>
  <sheetData>
    <row r="1" spans="13:16" ht="14.25" hidden="1">
      <c r="M1" s="412"/>
      <c r="N1" s="412"/>
      <c r="P1" s="412"/>
    </row>
    <row r="2" ht="14.25" hidden="1"/>
    <row r="3" ht="14.25" hidden="1"/>
    <row r="4" spans="3:7" ht="3" customHeight="1">
      <c r="C4" s="86"/>
      <c r="D4" s="37"/>
      <c r="E4" s="37"/>
      <c r="F4" s="38"/>
      <c r="G4" s="38"/>
    </row>
    <row r="5" spans="3:7" ht="22.5">
      <c r="C5" s="86"/>
      <c r="D5" s="1186" t="s">
        <v>731</v>
      </c>
      <c r="E5" s="1186"/>
      <c r="F5" s="1186"/>
      <c r="G5" s="438"/>
    </row>
    <row r="6" spans="3:7" ht="3" customHeight="1">
      <c r="C6" s="86"/>
      <c r="D6" s="37"/>
      <c r="E6" s="84"/>
      <c r="F6" s="83"/>
      <c r="G6" s="286"/>
    </row>
    <row r="7" spans="3:7" ht="14.25">
      <c r="C7" s="86"/>
      <c r="D7" s="1199" t="s">
        <v>454</v>
      </c>
      <c r="E7" s="1199"/>
      <c r="F7" s="1199"/>
      <c r="G7" s="1243" t="s">
        <v>455</v>
      </c>
    </row>
    <row r="8" spans="3:7" ht="14.25">
      <c r="C8" s="86"/>
      <c r="D8" s="103" t="s">
        <v>92</v>
      </c>
      <c r="E8" s="113" t="s">
        <v>457</v>
      </c>
      <c r="F8" s="113" t="s">
        <v>456</v>
      </c>
      <c r="G8" s="1243"/>
    </row>
    <row r="9" spans="3:7" ht="12" customHeight="1">
      <c r="C9" s="86"/>
      <c r="D9" s="42" t="s">
        <v>93</v>
      </c>
      <c r="E9" s="42" t="s">
        <v>49</v>
      </c>
      <c r="F9" s="42" t="s">
        <v>50</v>
      </c>
      <c r="G9" s="42" t="s">
        <v>51</v>
      </c>
    </row>
    <row r="10" spans="1:7" ht="22.5">
      <c r="A10" s="285"/>
      <c r="C10" s="86"/>
      <c r="D10" s="187">
        <v>1</v>
      </c>
      <c r="E10" s="294" t="s">
        <v>693</v>
      </c>
      <c r="F10" s="295" t="s">
        <v>458</v>
      </c>
      <c r="G10" s="196"/>
    </row>
    <row r="11" spans="1:7" ht="14.25">
      <c r="A11" s="285"/>
      <c r="C11" s="86"/>
      <c r="D11" s="187" t="s">
        <v>295</v>
      </c>
      <c r="E11" s="287" t="s">
        <v>694</v>
      </c>
      <c r="F11" s="295" t="s">
        <v>458</v>
      </c>
      <c r="G11" s="196"/>
    </row>
    <row r="12" spans="1:7" ht="53.25" customHeight="1">
      <c r="A12" s="285"/>
      <c r="C12" s="86"/>
      <c r="D12" s="187" t="s">
        <v>8</v>
      </c>
      <c r="E12" s="289" t="s">
        <v>3362</v>
      </c>
      <c r="F12" s="1092" t="s">
        <v>3363</v>
      </c>
      <c r="G12" s="1189" t="s">
        <v>598</v>
      </c>
    </row>
    <row r="13" spans="1:7" ht="15" customHeight="1">
      <c r="A13" s="285"/>
      <c r="C13" s="86"/>
      <c r="D13" s="114"/>
      <c r="E13" s="301" t="s">
        <v>328</v>
      </c>
      <c r="F13" s="298"/>
      <c r="G13" s="1191"/>
    </row>
    <row r="14" spans="1:7" ht="14.25">
      <c r="A14" s="285"/>
      <c r="C14" s="86"/>
      <c r="D14" s="187" t="s">
        <v>329</v>
      </c>
      <c r="E14" s="287" t="s">
        <v>695</v>
      </c>
      <c r="F14" s="295" t="s">
        <v>458</v>
      </c>
      <c r="G14" s="791"/>
    </row>
    <row r="15" spans="1:7" ht="42.95" customHeight="1">
      <c r="A15" s="285"/>
      <c r="C15" s="86"/>
      <c r="D15" s="187" t="s">
        <v>443</v>
      </c>
      <c r="E15" s="1325" t="s">
        <v>3365</v>
      </c>
      <c r="F15" s="1099" t="s">
        <v>3364</v>
      </c>
      <c r="G15" s="1189" t="s">
        <v>696</v>
      </c>
    </row>
    <row r="16" spans="1:10" s="801" customFormat="1" ht="15" customHeight="1">
      <c r="A16" s="805"/>
      <c r="B16" s="186"/>
      <c r="C16" s="688"/>
      <c r="D16" s="826"/>
      <c r="E16" s="829" t="s">
        <v>328</v>
      </c>
      <c r="F16" s="792"/>
      <c r="G16" s="1191"/>
      <c r="I16" s="831"/>
      <c r="J16" s="831"/>
    </row>
    <row r="17" spans="1:10" s="801" customFormat="1" ht="14.25">
      <c r="A17" s="805"/>
      <c r="B17" s="186"/>
      <c r="C17" s="688"/>
      <c r="D17" s="187" t="s">
        <v>734</v>
      </c>
      <c r="E17" s="784" t="s">
        <v>736</v>
      </c>
      <c r="F17" s="295" t="s">
        <v>458</v>
      </c>
      <c r="G17" s="791"/>
      <c r="I17" s="831"/>
      <c r="J17" s="831"/>
    </row>
    <row r="18" spans="1:10" s="801" customFormat="1" ht="18.75" hidden="1">
      <c r="A18" s="805"/>
      <c r="B18" s="186"/>
      <c r="C18" s="688"/>
      <c r="D18" s="787" t="s">
        <v>735</v>
      </c>
      <c r="E18" s="786"/>
      <c r="F18" s="785"/>
      <c r="G18" s="800"/>
      <c r="H18" s="788"/>
      <c r="I18" s="831"/>
      <c r="J18" s="831"/>
    </row>
    <row r="19" spans="1:7" ht="15" customHeight="1">
      <c r="A19" s="285"/>
      <c r="C19" s="86"/>
      <c r="D19" s="114"/>
      <c r="E19" s="829" t="s">
        <v>328</v>
      </c>
      <c r="F19" s="792"/>
      <c r="G19" s="793"/>
    </row>
    <row r="20" ht="3" customHeight="1"/>
    <row r="21" spans="4:16" ht="14.25">
      <c r="D21" s="790" t="s">
        <v>732</v>
      </c>
      <c r="E21" s="789" t="s">
        <v>733</v>
      </c>
      <c r="F21" s="727"/>
      <c r="G21" s="727"/>
      <c r="H21" s="727"/>
      <c r="I21" s="727"/>
      <c r="J21" s="727"/>
      <c r="K21" s="727"/>
      <c r="L21" s="727"/>
      <c r="M21" s="727"/>
      <c r="N21" s="727"/>
      <c r="O21" s="727"/>
      <c r="P21" s="727"/>
    </row>
  </sheetData>
  <sheetProtection password="FA9C" sheet="1" objects="1" scenarios="1" formatColumns="0" formatRows="0"/>
  <mergeCells count="5">
    <mergeCell ref="G15:G16"/>
    <mergeCell ref="D7:F7"/>
    <mergeCell ref="G7:G8"/>
    <mergeCell ref="G12:G13"/>
    <mergeCell ref="D5:F5"/>
  </mergeCells>
  <dataValidations count="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F12 F15:F16">
      <formula1>900</formula1>
    </dataValidation>
    <dataValidation type="textLength" operator="lessThanOrEqual" allowBlank="1" showInputMessage="1" showErrorMessage="1" errorTitle="Ошибка" error="Допускается ввод не более 900 символов!" sqref="E12 G12 E15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296be572-45b7-4e42-9c83-575d54ef78c4"/>
    <hyperlink ref="F15" location="'Форма 4.7'!$F$18" tooltip="Кликните по гиперссылке, чтобы перейти по ссылке на обосновывающие документы или отредактировать её" display="https://portal.eias.ru/Portal/DownloadPage.aspx?type=12&amp;guid=c43bbbee-8a23-4355-b24c-a6f507b71124"/>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6b9a1fb-16c1-4f26-a94e-b6485bd39658}">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016" hidden="1" customWidth="1"/>
    <col min="2" max="4" width="3.71428571428571" style="1010" hidden="1" customWidth="1"/>
    <col min="5" max="5" width="3.71428571428571" style="811" customWidth="1"/>
    <col min="6" max="6" width="9.71428571428571" style="1063" customWidth="1"/>
    <col min="7" max="7" width="37.7142857142857" style="1063" customWidth="1"/>
    <col min="8" max="8" width="66.8571428571429" style="1063" customWidth="1"/>
    <col min="9" max="9" width="115.714285714286" style="1063" customWidth="1"/>
    <col min="10" max="11" width="10.5714285714286" style="1010"/>
    <col min="12" max="12" width="11.1428571428571" style="1010" customWidth="1"/>
    <col min="13" max="20" width="10.5714285714286" style="1010"/>
    <col min="21" max="16384" width="10.5714285714286" style="1063"/>
  </cols>
  <sheetData>
    <row r="1" spans="1:1" ht="3" customHeight="1">
      <c r="A1" s="1016" t="s">
        <v>210</v>
      </c>
    </row>
    <row r="2" spans="6:9" ht="22.5">
      <c r="F2" s="1166" t="s">
        <v>492</v>
      </c>
      <c r="G2" s="1167"/>
      <c r="H2" s="1168"/>
      <c r="I2" s="808"/>
    </row>
    <row r="3" ht="3" customHeight="1"/>
    <row r="4" spans="1:20" s="1009" customFormat="1" ht="11.25">
      <c r="A4" s="1015"/>
      <c r="B4" s="1015"/>
      <c r="C4" s="1015"/>
      <c r="D4" s="1015"/>
      <c r="F4" s="1149" t="s">
        <v>454</v>
      </c>
      <c r="G4" s="1149"/>
      <c r="H4" s="1149"/>
      <c r="I4" s="1169"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4" t="s">
        <v>442</v>
      </c>
      <c r="I5" s="1169"/>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10" t="str">
        <f>IF(dateCh="","",dateCh)</f>
        <v>29.12.2018</v>
      </c>
      <c r="I7" s="818" t="s">
        <v>494</v>
      </c>
      <c r="J7" s="617"/>
      <c r="K7" s="1015"/>
      <c r="L7" s="1015"/>
      <c r="M7" s="1015"/>
      <c r="N7" s="1015"/>
      <c r="O7" s="1015"/>
      <c r="P7" s="1015"/>
      <c r="Q7" s="1015"/>
      <c r="R7" s="1015"/>
      <c r="S7" s="1015"/>
      <c r="T7" s="1015"/>
    </row>
    <row r="8" spans="1:20" s="1009" customFormat="1" ht="45">
      <c r="A8" s="1170">
        <v>1</v>
      </c>
      <c r="B8" s="1015"/>
      <c r="C8" s="1015"/>
      <c r="D8" s="1015"/>
      <c r="F8" s="1031" t="str">
        <f>"2."&amp;mergeValue(A8)</f>
        <v>2.1</v>
      </c>
      <c r="G8" s="817" t="s">
        <v>495</v>
      </c>
      <c r="H8" s="1110" t="str">
        <f>IF('Перечень тарифов'!R21="","наименование отсутствует",""&amp;'Перечень тарифов'!R21&amp;"")</f>
        <v>наименование отсутствует</v>
      </c>
      <c r="I8" s="818" t="s">
        <v>591</v>
      </c>
      <c r="J8" s="617"/>
      <c r="K8" s="1015"/>
      <c r="L8" s="1015"/>
      <c r="M8" s="1015"/>
      <c r="N8" s="1015"/>
      <c r="O8" s="1015"/>
      <c r="P8" s="1015"/>
      <c r="Q8" s="1015"/>
      <c r="R8" s="1015"/>
      <c r="S8" s="1015"/>
      <c r="T8" s="1015"/>
    </row>
    <row r="9" spans="1:20" s="1009" customFormat="1" ht="22.5">
      <c r="A9" s="1170"/>
      <c r="B9" s="1015"/>
      <c r="C9" s="1015"/>
      <c r="D9" s="1015"/>
      <c r="F9" s="1031" t="str">
        <f>"3."&amp;mergeValue(A9)</f>
        <v>3.1</v>
      </c>
      <c r="G9" s="817" t="s">
        <v>496</v>
      </c>
      <c r="H9" s="1110" t="str">
        <f>IF('Перечень тарифов'!F21="","наименование отсутствует",""&amp;'Перечень тарифов'!F21&amp;"")</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5">
      <c r="A10" s="1170"/>
      <c r="B10" s="1015"/>
      <c r="C10" s="1015"/>
      <c r="D10" s="1015"/>
      <c r="F10" s="1031" t="str">
        <f>"4."&amp;mergeValue(A10)</f>
        <v>4.1</v>
      </c>
      <c r="G10" s="817" t="s">
        <v>497</v>
      </c>
      <c r="H10" s="1114" t="s">
        <v>458</v>
      </c>
      <c r="I10" s="818"/>
      <c r="J10" s="617"/>
      <c r="K10" s="1015"/>
      <c r="L10" s="1015"/>
      <c r="M10" s="1015"/>
      <c r="N10" s="1015"/>
      <c r="O10" s="1015"/>
      <c r="P10" s="1015"/>
      <c r="Q10" s="1015"/>
      <c r="R10" s="1015"/>
      <c r="S10" s="1015"/>
      <c r="T10" s="1015"/>
    </row>
    <row r="11" spans="1:20" s="1009" customFormat="1" ht="18.75">
      <c r="A11" s="1170"/>
      <c r="B11" s="1170">
        <v>1</v>
      </c>
      <c r="C11" s="1107"/>
      <c r="D11" s="1107"/>
      <c r="F11" s="1031" t="str">
        <f>"4."&amp;mergeValue(A11)&amp;"."&amp;mergeValue(B11)</f>
        <v>4.1.1</v>
      </c>
      <c r="G11" s="832" t="s">
        <v>593</v>
      </c>
      <c r="H11" s="1110" t="str">
        <f>IF(region_name="","",region_name)</f>
        <v>Республика Татарстан</v>
      </c>
      <c r="I11" s="818" t="s">
        <v>500</v>
      </c>
      <c r="J11" s="617"/>
      <c r="K11" s="1015"/>
      <c r="L11" s="1015"/>
      <c r="M11" s="1015"/>
      <c r="N11" s="1015"/>
      <c r="O11" s="1015"/>
      <c r="P11" s="1015"/>
      <c r="Q11" s="1015"/>
      <c r="R11" s="1015"/>
      <c r="S11" s="1015"/>
      <c r="T11" s="1015"/>
    </row>
    <row r="12" spans="1:20" s="1009" customFormat="1" ht="22.5">
      <c r="A12" s="1170"/>
      <c r="B12" s="1170"/>
      <c r="C12" s="1170">
        <v>1</v>
      </c>
      <c r="D12" s="1107"/>
      <c r="F12" s="1031" t="str">
        <f>"4."&amp;mergeValue(A12)&amp;"."&amp;mergeValue(B12)&amp;"."&amp;mergeValue(C12)</f>
        <v>4.1.1.1</v>
      </c>
      <c r="G12" s="819" t="s">
        <v>498</v>
      </c>
      <c r="H12" s="1110" t="str">
        <f>IF(Территории!H13="","",""&amp;Территории!H13&amp;"")</f>
        <v>Город Казань</v>
      </c>
      <c r="I12" s="818" t="s">
        <v>501</v>
      </c>
      <c r="J12" s="617"/>
      <c r="K12" s="1015"/>
      <c r="L12" s="1015"/>
      <c r="M12" s="1015"/>
      <c r="N12" s="1015"/>
      <c r="O12" s="1015"/>
      <c r="P12" s="1015"/>
      <c r="Q12" s="1015"/>
      <c r="R12" s="1015"/>
      <c r="S12" s="1015"/>
      <c r="T12" s="1015"/>
    </row>
    <row r="13" spans="1:20" s="1009" customFormat="1" ht="56.25">
      <c r="A13" s="1170"/>
      <c r="B13" s="1170"/>
      <c r="C13" s="1170"/>
      <c r="D13" s="1107">
        <v>1</v>
      </c>
      <c r="F13" s="1031" t="str">
        <f>"4."&amp;mergeValue(A13)&amp;"."&amp;mergeValue(B13)&amp;"."&amp;mergeValue(C13)&amp;"."&amp;mergeValue(D13)</f>
        <v>4.1.1.1.1</v>
      </c>
      <c r="G13" s="820" t="s">
        <v>499</v>
      </c>
      <c r="H13" s="1110" t="str">
        <f>IF(Территории!R14="","",""&amp;Территории!R14&amp;"")</f>
        <v>Город Казань (92701000)</v>
      </c>
      <c r="I13" s="1108"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65" t="s">
        <v>594</v>
      </c>
      <c r="H15" s="1165"/>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9830023-3406-4f22-8683-70d6ca0b5fc6}">
  <sheetPr codeName="List12">
    <tabColor rgb="FFEAEBEE"/>
  </sheetPr>
  <dimension ref="A4:L34"/>
  <sheetViews>
    <sheetView showGridLines="0" workbookViewId="0" topLeftCell="C19">
      <selection pane="topLeft" activeCell="E32" sqref="E32"/>
    </sheetView>
  </sheetViews>
  <sheetFormatPr defaultColWidth="10.5736607142857" defaultRowHeight="14.25"/>
  <cols>
    <col min="1" max="1" width="9.14285714285714" style="96" hidden="1" customWidth="1"/>
    <col min="2" max="2" width="9.14285714285714" style="186" hidden="1" customWidth="1"/>
    <col min="3" max="3" width="3.71428571428571" style="87" customWidth="1"/>
    <col min="4" max="4" width="6.28571428571429" style="36" customWidth="1"/>
    <col min="5" max="5" width="63.4285714285714" style="36" customWidth="1"/>
    <col min="6" max="6" width="1.71428571428571" style="36" hidden="1" customWidth="1"/>
    <col min="7" max="8" width="35.7142857142857" style="36" customWidth="1"/>
    <col min="9" max="9" width="91.5714285714286" style="36" customWidth="1"/>
    <col min="10" max="10" width="10.5714285714286" style="36"/>
    <col min="11" max="12" width="10.5714285714286" style="212"/>
    <col min="13" max="16384" width="10.5714285714286" style="36"/>
  </cols>
  <sheetData>
    <row r="1" ht="14.25" hidden="1"/>
    <row r="2" ht="14.25" hidden="1"/>
    <row r="3" ht="14.25" hidden="1"/>
    <row r="4" spans="3:9" ht="3" customHeight="1">
      <c r="C4" s="86"/>
      <c r="D4" s="37"/>
      <c r="E4" s="37"/>
      <c r="F4" s="37"/>
      <c r="G4" s="37"/>
      <c r="H4" s="38"/>
      <c r="I4" s="38"/>
    </row>
    <row r="5" spans="3:9" ht="26.1" customHeight="1">
      <c r="C5" s="86"/>
      <c r="D5" s="1186" t="s">
        <v>697</v>
      </c>
      <c r="E5" s="1186"/>
      <c r="F5" s="1186"/>
      <c r="G5" s="1186"/>
      <c r="H5" s="1186"/>
      <c r="I5" s="336"/>
    </row>
    <row r="6" spans="3:9" ht="3" customHeight="1">
      <c r="C6" s="86"/>
      <c r="D6" s="37"/>
      <c r="E6" s="84"/>
      <c r="F6" s="84"/>
      <c r="G6" s="84"/>
      <c r="H6" s="83"/>
      <c r="I6" s="286"/>
    </row>
    <row r="7" spans="3:9" ht="21" customHeight="1">
      <c r="C7" s="86"/>
      <c r="D7" s="1199" t="s">
        <v>454</v>
      </c>
      <c r="E7" s="1199"/>
      <c r="F7" s="1199"/>
      <c r="G7" s="1199"/>
      <c r="H7" s="1199"/>
      <c r="I7" s="1243" t="s">
        <v>455</v>
      </c>
    </row>
    <row r="8" spans="3:9" ht="21" customHeight="1">
      <c r="C8" s="86"/>
      <c r="D8" s="103" t="s">
        <v>92</v>
      </c>
      <c r="E8" s="113" t="s">
        <v>457</v>
      </c>
      <c r="F8" s="113"/>
      <c r="G8" s="113" t="s">
        <v>442</v>
      </c>
      <c r="H8" s="113" t="s">
        <v>456</v>
      </c>
      <c r="I8" s="1243"/>
    </row>
    <row r="9" spans="3:9" ht="12" customHeight="1">
      <c r="C9" s="86"/>
      <c r="D9" s="42" t="s">
        <v>93</v>
      </c>
      <c r="E9" s="42" t="s">
        <v>49</v>
      </c>
      <c r="F9" s="42"/>
      <c r="G9" s="42" t="s">
        <v>50</v>
      </c>
      <c r="H9" s="42" t="s">
        <v>51</v>
      </c>
      <c r="I9" s="42" t="s">
        <v>68</v>
      </c>
    </row>
    <row r="10" spans="1:9" ht="14.25">
      <c r="A10" s="285"/>
      <c r="C10" s="86"/>
      <c r="D10" s="187">
        <v>1</v>
      </c>
      <c r="E10" s="1246" t="s">
        <v>459</v>
      </c>
      <c r="F10" s="1246"/>
      <c r="G10" s="1246"/>
      <c r="H10" s="1246"/>
      <c r="I10" s="307"/>
    </row>
    <row r="11" spans="1:9" ht="20.1" customHeight="1">
      <c r="A11" s="285"/>
      <c r="C11" s="86"/>
      <c r="D11" s="187" t="s">
        <v>295</v>
      </c>
      <c r="E11" s="287" t="s">
        <v>460</v>
      </c>
      <c r="F11" s="295"/>
      <c r="G11" s="432" t="s">
        <v>3366</v>
      </c>
      <c r="H11" s="295" t="s">
        <v>458</v>
      </c>
      <c r="I11" s="196" t="s">
        <v>461</v>
      </c>
    </row>
    <row r="12" spans="1:9" ht="45">
      <c r="A12" s="285"/>
      <c r="C12" s="86"/>
      <c r="D12" s="187" t="s">
        <v>329</v>
      </c>
      <c r="E12" s="287" t="s">
        <v>462</v>
      </c>
      <c r="F12" s="295"/>
      <c r="G12" s="1092" t="s">
        <v>3367</v>
      </c>
      <c r="H12" s="1092" t="s">
        <v>3368</v>
      </c>
      <c r="I12" s="415" t="s">
        <v>698</v>
      </c>
    </row>
    <row r="13" spans="1:9" ht="33.75">
      <c r="A13" s="285"/>
      <c r="B13" s="186">
        <v>3</v>
      </c>
      <c r="C13" s="86"/>
      <c r="D13" s="187">
        <v>2</v>
      </c>
      <c r="E13" s="352" t="s">
        <v>699</v>
      </c>
      <c r="F13" s="295"/>
      <c r="G13" s="295" t="s">
        <v>458</v>
      </c>
      <c r="H13" s="1092" t="s">
        <v>3368</v>
      </c>
      <c r="I13" s="416" t="s">
        <v>463</v>
      </c>
    </row>
    <row r="14" spans="1:9" ht="39" customHeight="1">
      <c r="A14" s="285"/>
      <c r="C14" s="86"/>
      <c r="D14" s="187">
        <v>3</v>
      </c>
      <c r="E14" s="1244" t="s">
        <v>700</v>
      </c>
      <c r="F14" s="1244"/>
      <c r="G14" s="1244"/>
      <c r="H14" s="1244"/>
      <c r="I14" s="413"/>
    </row>
    <row r="15" spans="1:9" ht="42.95" customHeight="1">
      <c r="A15" s="285"/>
      <c r="C15" s="86"/>
      <c r="D15" s="187" t="s">
        <v>444</v>
      </c>
      <c r="E15" s="296" t="s">
        <v>3369</v>
      </c>
      <c r="F15" s="295"/>
      <c r="G15" s="295" t="s">
        <v>458</v>
      </c>
      <c r="H15" s="1092" t="s">
        <v>3368</v>
      </c>
      <c r="I15" s="1189" t="s">
        <v>701</v>
      </c>
    </row>
    <row r="16" spans="1:9" ht="15" customHeight="1">
      <c r="A16" s="285"/>
      <c r="C16" s="86"/>
      <c r="D16" s="114"/>
      <c r="E16" s="300" t="s">
        <v>328</v>
      </c>
      <c r="F16" s="301"/>
      <c r="G16" s="301"/>
      <c r="H16" s="298"/>
      <c r="I16" s="1191"/>
    </row>
    <row r="17" spans="1:9" ht="69" customHeight="1">
      <c r="A17" s="285"/>
      <c r="B17" s="186">
        <v>3</v>
      </c>
      <c r="C17" s="86"/>
      <c r="D17" s="187">
        <v>4</v>
      </c>
      <c r="E17" s="1244" t="s">
        <v>702</v>
      </c>
      <c r="F17" s="1244"/>
      <c r="G17" s="1244"/>
      <c r="H17" s="1244"/>
      <c r="I17" s="413"/>
    </row>
    <row r="18" spans="1:9" ht="87.95" customHeight="1">
      <c r="A18" s="285"/>
      <c r="C18" s="86"/>
      <c r="D18" s="187" t="s">
        <v>445</v>
      </c>
      <c r="E18" s="302" t="s">
        <v>464</v>
      </c>
      <c r="F18" s="295"/>
      <c r="G18" s="292" t="s">
        <v>3370</v>
      </c>
      <c r="H18" s="295" t="s">
        <v>458</v>
      </c>
      <c r="I18" s="1189" t="s">
        <v>482</v>
      </c>
    </row>
    <row r="19" spans="1:9" ht="15" customHeight="1">
      <c r="A19" s="285"/>
      <c r="C19" s="86"/>
      <c r="D19" s="114"/>
      <c r="E19" s="300" t="s">
        <v>328</v>
      </c>
      <c r="F19" s="301"/>
      <c r="G19" s="301"/>
      <c r="H19" s="298"/>
      <c r="I19" s="1191"/>
    </row>
    <row r="20" spans="1:9" ht="30" customHeight="1">
      <c r="A20" s="285"/>
      <c r="B20" s="186">
        <v>3</v>
      </c>
      <c r="C20" s="86"/>
      <c r="D20" s="187">
        <v>5</v>
      </c>
      <c r="E20" s="1244" t="s">
        <v>703</v>
      </c>
      <c r="F20" s="1244"/>
      <c r="G20" s="1244"/>
      <c r="H20" s="1244"/>
      <c r="I20" s="413"/>
    </row>
    <row r="21" spans="1:9" ht="26.1" customHeight="1">
      <c r="A21" s="285"/>
      <c r="C21" s="86"/>
      <c r="D21" s="187" t="s">
        <v>446</v>
      </c>
      <c r="E21" s="1245" t="s">
        <v>704</v>
      </c>
      <c r="F21" s="1245"/>
      <c r="G21" s="1245"/>
      <c r="H21" s="1245"/>
      <c r="I21" s="413"/>
    </row>
    <row r="22" spans="1:9" ht="32.1" customHeight="1">
      <c r="A22" s="285"/>
      <c r="C22" s="86"/>
      <c r="D22" s="187" t="s">
        <v>447</v>
      </c>
      <c r="E22" s="303" t="s">
        <v>465</v>
      </c>
      <c r="F22" s="295"/>
      <c r="G22" s="414" t="s">
        <v>3371</v>
      </c>
      <c r="H22" s="295" t="s">
        <v>458</v>
      </c>
      <c r="I22" s="1189" t="s">
        <v>705</v>
      </c>
    </row>
    <row r="23" spans="1:9" ht="15" customHeight="1">
      <c r="A23" s="285"/>
      <c r="C23" s="86"/>
      <c r="D23" s="114"/>
      <c r="E23" s="301" t="s">
        <v>328</v>
      </c>
      <c r="F23" s="297"/>
      <c r="G23" s="297"/>
      <c r="H23" s="298"/>
      <c r="I23" s="1191"/>
    </row>
    <row r="24" spans="1:9" ht="14.25" customHeight="1">
      <c r="A24" s="285"/>
      <c r="C24" s="86"/>
      <c r="D24" s="187" t="s">
        <v>448</v>
      </c>
      <c r="E24" s="1245" t="s">
        <v>706</v>
      </c>
      <c r="F24" s="1245"/>
      <c r="G24" s="1245"/>
      <c r="H24" s="1245"/>
      <c r="I24" s="413"/>
    </row>
    <row r="25" spans="1:9" ht="42.95" customHeight="1">
      <c r="A25" s="285"/>
      <c r="C25" s="86"/>
      <c r="D25" s="187" t="s">
        <v>449</v>
      </c>
      <c r="E25" s="303" t="s">
        <v>467</v>
      </c>
      <c r="F25" s="295"/>
      <c r="G25" s="1326" t="s">
        <v>3372</v>
      </c>
      <c r="H25" s="295" t="s">
        <v>458</v>
      </c>
      <c r="I25" s="1189" t="s">
        <v>599</v>
      </c>
    </row>
    <row r="26" spans="1:9" ht="15" customHeight="1">
      <c r="A26" s="285"/>
      <c r="C26" s="86"/>
      <c r="D26" s="114"/>
      <c r="E26" s="301" t="s">
        <v>328</v>
      </c>
      <c r="F26" s="297"/>
      <c r="G26" s="297"/>
      <c r="H26" s="298"/>
      <c r="I26" s="1191"/>
    </row>
    <row r="27" spans="1:9" ht="26.1" customHeight="1">
      <c r="A27" s="285"/>
      <c r="C27" s="86"/>
      <c r="D27" s="187" t="s">
        <v>450</v>
      </c>
      <c r="E27" s="1245" t="s">
        <v>707</v>
      </c>
      <c r="F27" s="1245"/>
      <c r="G27" s="1245"/>
      <c r="H27" s="1245"/>
      <c r="I27" s="413"/>
    </row>
    <row r="28" spans="1:12" ht="32.1" customHeight="1">
      <c r="A28" s="285"/>
      <c r="C28" s="86"/>
      <c r="D28" s="187" t="s">
        <v>451</v>
      </c>
      <c r="E28" s="303" t="s">
        <v>466</v>
      </c>
      <c r="F28" s="295"/>
      <c r="G28" s="306" t="s">
        <v>3375</v>
      </c>
      <c r="H28" s="295" t="s">
        <v>458</v>
      </c>
      <c r="I28" s="1189" t="s">
        <v>708</v>
      </c>
      <c r="K28" s="212" t="s">
        <v>3374</v>
      </c>
      <c r="L28" s="212" t="s">
        <v>3373</v>
      </c>
    </row>
    <row r="29" spans="1:9" ht="15" customHeight="1">
      <c r="A29" s="285"/>
      <c r="C29" s="86"/>
      <c r="D29" s="114"/>
      <c r="E29" s="301" t="s">
        <v>328</v>
      </c>
      <c r="F29" s="297"/>
      <c r="G29" s="297"/>
      <c r="H29" s="298"/>
      <c r="I29" s="1191"/>
    </row>
    <row r="30" spans="1:9" ht="49.5" customHeight="1">
      <c r="A30" s="285"/>
      <c r="B30" s="186">
        <v>3</v>
      </c>
      <c r="C30" s="86"/>
      <c r="D30" s="187" t="s">
        <v>69</v>
      </c>
      <c r="E30" s="1244" t="s">
        <v>710</v>
      </c>
      <c r="F30" s="1244"/>
      <c r="G30" s="1244"/>
      <c r="H30" s="1244"/>
      <c r="I30" s="413"/>
    </row>
    <row r="31" spans="1:9" ht="42.95" customHeight="1">
      <c r="A31" s="285"/>
      <c r="C31" s="86"/>
      <c r="D31" s="187" t="s">
        <v>452</v>
      </c>
      <c r="E31" s="296" t="s">
        <v>3376</v>
      </c>
      <c r="F31" s="295"/>
      <c r="G31" s="295" t="s">
        <v>458</v>
      </c>
      <c r="H31" s="1092" t="s">
        <v>3368</v>
      </c>
      <c r="I31" s="1189" t="s">
        <v>481</v>
      </c>
    </row>
    <row r="32" spans="1:9" ht="15" customHeight="1">
      <c r="A32" s="285"/>
      <c r="C32" s="86"/>
      <c r="D32" s="114"/>
      <c r="E32" s="300" t="s">
        <v>328</v>
      </c>
      <c r="F32" s="297"/>
      <c r="G32" s="297"/>
      <c r="H32" s="298"/>
      <c r="I32" s="1191"/>
    </row>
    <row r="33" spans="1:12" s="174" customFormat="1" ht="3" customHeight="1">
      <c r="A33" s="285"/>
      <c r="K33" s="290"/>
      <c r="L33" s="290"/>
    </row>
    <row r="34" spans="4:9" ht="24.75" customHeight="1">
      <c r="D34" s="299">
        <v>1</v>
      </c>
      <c r="E34" s="1165" t="s">
        <v>709</v>
      </c>
      <c r="F34" s="1165"/>
      <c r="G34" s="1165"/>
      <c r="H34" s="1165"/>
      <c r="I34" s="1165"/>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E12 I12:I13 G22 I25 E28 E15 G18 E22 G25 E18 I31 E25 E31 I28 G12 I18 I15 I22">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H12:H13 H31 H15">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www.kazenergo.com/connection/"/>
    <hyperlink ref="H12" location="'Форма 4.8'!$H$12" tooltip="Кликните по гиперссылке, чтобы перейти по гиперссылке или отредактировать её" display="https://portal.eias.ru/Portal/DownloadPage.aspx?type=12&amp;guid=baec5e53-9670-4546-b230-60f48cd2c729"/>
    <hyperlink ref="H13" location="'Форма 4.8'!$H$13" tooltip="Кликните по гиперссылке, чтобы перейти по гиперссылке или отредактировать её" display="https://portal.eias.ru/Portal/DownloadPage.aspx?type=12&amp;guid=baec5e53-9670-4546-b230-60f48cd2c729"/>
    <hyperlink ref="H15" location="'Форма 4.8'!$H$15" tooltip="Кликните по гиперссылке, чтобы перейти по гиперссылке или отредактировать её" display="https://portal.eias.ru/Portal/DownloadPage.aspx?type=12&amp;guid=baec5e53-9670-4546-b230-60f48cd2c729"/>
    <hyperlink ref="H31" location="'Форма 4.8'!$H$31" tooltip="Кликните по гиперссылке, чтобы перейти по гиперссылке или отредактировать её" display="https://portal.eias.ru/Portal/DownloadPage.aspx?type=12&amp;guid=baec5e53-9670-4546-b230-60f48cd2c729"/>
  </hyperlinks>
  <pageMargins left="0.7" right="0.7" top="0.75" bottom="0.75" header="0.3" footer="0.3"/>
  <pageSetup orientation="portrait" paperSize="1"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42950e8-d71b-409f-a1ee-8ce84c2c4bdc}">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8" hidden="1" customWidth="1"/>
    <col min="2" max="2" width="9.14285714285714" style="129" hidden="1" customWidth="1"/>
    <col min="3" max="3" width="3.71428571428571" style="130" customWidth="1"/>
    <col min="4" max="4" width="7" style="131" customWidth="1"/>
    <col min="5" max="5" width="11.2857142857143" style="131" customWidth="1"/>
    <col min="6" max="6" width="41" style="131" customWidth="1"/>
    <col min="7" max="7" width="18" style="131" customWidth="1"/>
    <col min="8" max="8" width="13.1428571428571" style="131" customWidth="1"/>
    <col min="9" max="9" width="11.4285714285714" style="131" customWidth="1"/>
    <col min="10" max="10" width="42.1428571428571" style="131" customWidth="1"/>
    <col min="11" max="11" width="115.714285714286" style="131" customWidth="1"/>
    <col min="12" max="12" width="3.71428571428571" style="131" customWidth="1"/>
    <col min="13" max="16384" width="9.14285714285714" style="131"/>
  </cols>
  <sheetData>
    <row r="1" ht="14.25" hidden="1"/>
    <row r="2" ht="14.25" hidden="1"/>
    <row r="3" ht="14.25" hidden="1"/>
    <row r="4" ht="3" customHeight="1"/>
    <row r="5" spans="1:11" s="36" customFormat="1" ht="22.5">
      <c r="A5" s="125"/>
      <c r="C5" s="47"/>
      <c r="D5" s="1247" t="s">
        <v>479</v>
      </c>
      <c r="E5" s="1247"/>
      <c r="F5" s="1247"/>
      <c r="G5" s="1247"/>
      <c r="H5" s="1247"/>
      <c r="I5" s="1247"/>
      <c r="J5" s="1247"/>
      <c r="K5" s="437"/>
    </row>
    <row r="6" spans="4:11" ht="3" customHeight="1" hidden="1">
      <c r="D6" s="132"/>
      <c r="E6" s="132"/>
      <c r="G6" s="132"/>
      <c r="H6" s="132"/>
      <c r="I6" s="132"/>
      <c r="J6" s="132"/>
      <c r="K6" s="132"/>
    </row>
    <row r="7" spans="2:12" s="128" customFormat="1" ht="3" customHeight="1">
      <c r="B7" s="129"/>
      <c r="C7" s="130"/>
      <c r="D7" s="133"/>
      <c r="E7" s="133"/>
      <c r="G7" s="133"/>
      <c r="H7" s="133"/>
      <c r="I7" s="133"/>
      <c r="J7" s="133"/>
      <c r="K7" s="133"/>
      <c r="L7" s="134"/>
    </row>
    <row r="8" spans="4:11" ht="14.25">
      <c r="D8" s="1249" t="s">
        <v>454</v>
      </c>
      <c r="E8" s="1249"/>
      <c r="F8" s="1249"/>
      <c r="G8" s="1249"/>
      <c r="H8" s="1249"/>
      <c r="I8" s="1249"/>
      <c r="J8" s="1249"/>
      <c r="K8" s="1249" t="s">
        <v>455</v>
      </c>
    </row>
    <row r="9" spans="4:11" ht="14.25">
      <c r="D9" s="1249" t="s">
        <v>92</v>
      </c>
      <c r="E9" s="1249" t="s">
        <v>483</v>
      </c>
      <c r="F9" s="1249"/>
      <c r="G9" s="1249" t="s">
        <v>484</v>
      </c>
      <c r="H9" s="1249"/>
      <c r="I9" s="1249"/>
      <c r="J9" s="1249"/>
      <c r="K9" s="1249"/>
    </row>
    <row r="10" spans="4:11" ht="22.5">
      <c r="D10" s="1249"/>
      <c r="E10" s="137" t="s">
        <v>485</v>
      </c>
      <c r="F10" s="137" t="s">
        <v>400</v>
      </c>
      <c r="G10" s="137" t="s">
        <v>400</v>
      </c>
      <c r="H10" s="137" t="s">
        <v>485</v>
      </c>
      <c r="I10" s="137" t="s">
        <v>486</v>
      </c>
      <c r="J10" s="137" t="s">
        <v>456</v>
      </c>
      <c r="K10" s="1249"/>
    </row>
    <row r="11" spans="4:11"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189" t="s">
        <v>487</v>
      </c>
      <c r="M12" s="454" t="str">
        <f>IF(ISERROR(INDEX(kind_of_nameforms,MATCH(E12,kind_of_forms,0),1)),"",INDEX(kind_of_nameforms,MATCH(E12,kind_of_forms,0),1))</f>
        <v/>
      </c>
      <c r="N12" s="455"/>
    </row>
    <row r="13" spans="1:11" ht="15" customHeight="1">
      <c r="A13" s="131"/>
      <c r="B13" s="131"/>
      <c r="C13" s="131"/>
      <c r="D13" s="114"/>
      <c r="E13" s="140" t="s">
        <v>5</v>
      </c>
      <c r="F13" s="139"/>
      <c r="G13" s="139"/>
      <c r="H13" s="139"/>
      <c r="I13" s="139"/>
      <c r="J13" s="316"/>
      <c r="K13" s="1191"/>
    </row>
    <row r="14" spans="1:3" ht="3" customHeight="1">
      <c r="A14" s="131"/>
      <c r="B14" s="131"/>
      <c r="C14" s="131"/>
    </row>
    <row r="15" spans="5:10" ht="27.75" customHeight="1">
      <c r="E15" s="1248" t="s">
        <v>595</v>
      </c>
      <c r="F15" s="1248"/>
      <c r="G15" s="1248"/>
      <c r="H15" s="1248"/>
      <c r="I15" s="1248"/>
      <c r="J15" s="1248"/>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bb75c5f-5f37-4ee0-9b1d-e3317f7f128d}">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9"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50"/>
      <c r="D6" s="14"/>
      <c r="E6" s="14"/>
    </row>
    <row r="7" spans="3:6" ht="22.5">
      <c r="C7" s="50"/>
      <c r="D7" s="1144" t="s">
        <v>314</v>
      </c>
      <c r="E7" s="1146"/>
      <c r="F7" s="439"/>
    </row>
    <row r="8" spans="3:5" ht="3" customHeight="1">
      <c r="C8" s="50"/>
      <c r="D8" s="14"/>
      <c r="E8" s="14"/>
    </row>
    <row r="9" spans="3:5" ht="15.95" customHeight="1">
      <c r="C9" s="50"/>
      <c r="D9" s="103" t="s">
        <v>92</v>
      </c>
      <c r="E9" s="427" t="s">
        <v>313</v>
      </c>
    </row>
    <row r="10" spans="3:5" ht="12" customHeight="1">
      <c r="C10" s="50"/>
      <c r="D10" s="42" t="s">
        <v>93</v>
      </c>
      <c r="E10" s="42" t="s">
        <v>49</v>
      </c>
    </row>
    <row r="11" spans="3:5" ht="11.25" customHeight="1" hidden="1">
      <c r="C11" s="50"/>
      <c r="D11" s="194">
        <v>0</v>
      </c>
      <c r="E11" s="428"/>
    </row>
    <row r="12" spans="3:5" ht="15" customHeight="1">
      <c r="C12" s="167"/>
      <c r="D12" s="123">
        <v>1</v>
      </c>
      <c r="E12" s="1075"/>
    </row>
    <row r="13" spans="3:5" ht="12" customHeight="1">
      <c r="C13" s="50"/>
      <c r="D13" s="429"/>
      <c r="E13" s="430" t="s">
        <v>177</v>
      </c>
    </row>
    <row r="14" ht="3" customHeight="1"/>
    <row r="15" spans="3:9" ht="22.5" customHeight="1">
      <c r="C15" s="168"/>
      <c r="D15" s="1250" t="s">
        <v>315</v>
      </c>
      <c r="E15" s="125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fc7f890-3c44-442f-a8f1-594604904889}">
  <sheetPr codeName="ListComm">
    <tabColor rgb="FFCCCCFF"/>
    <pageSetUpPr fitToPage="1"/>
  </sheetPr>
  <dimension ref="C1:L12"/>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9" customWidth="1"/>
    <col min="4" max="4" width="6.28571428571429" style="13" customWidth="1"/>
    <col min="5" max="5" width="94.8571428571429" style="13" customWidth="1"/>
    <col min="6" max="16384" width="9.14285714285714" style="13"/>
  </cols>
  <sheetData>
    <row r="1" spans="12:12" ht="14.25" hidden="1">
      <c r="L1" s="431"/>
    </row>
    <row r="2" ht="14.25" hidden="1"/>
    <row r="3" ht="14.25" hidden="1"/>
    <row r="4" ht="14.25" hidden="1"/>
    <row r="5" ht="14.25" hidden="1"/>
    <row r="6" spans="3:5" ht="3" customHeight="1">
      <c r="C6" s="50"/>
      <c r="D6" s="14"/>
      <c r="E6" s="14"/>
    </row>
    <row r="7" spans="3:6" ht="22.5">
      <c r="C7" s="50"/>
      <c r="D7" s="1247" t="s">
        <v>55</v>
      </c>
      <c r="E7" s="1247"/>
      <c r="F7" s="439"/>
    </row>
    <row r="8" spans="3:5" ht="3" customHeight="1">
      <c r="C8" s="50"/>
      <c r="D8" s="14"/>
      <c r="E8" s="14"/>
    </row>
    <row r="9" spans="3:5" ht="15.95" customHeight="1">
      <c r="C9" s="50"/>
      <c r="D9" s="103" t="s">
        <v>92</v>
      </c>
      <c r="E9" s="113" t="s">
        <v>176</v>
      </c>
    </row>
    <row r="10" spans="3:5" ht="12" customHeight="1">
      <c r="C10" s="50"/>
      <c r="D10" s="42" t="s">
        <v>93</v>
      </c>
      <c r="E10" s="42" t="s">
        <v>49</v>
      </c>
    </row>
    <row r="11" spans="3:5" ht="15" customHeight="1" hidden="1">
      <c r="C11" s="50"/>
      <c r="D11" s="123">
        <v>0</v>
      </c>
      <c r="E11" s="193"/>
    </row>
    <row r="12" spans="3:5" ht="14.25">
      <c r="C12" s="50"/>
      <c r="D12" s="114"/>
      <c r="E12" s="112" t="s">
        <v>177</v>
      </c>
    </row>
  </sheetData>
  <sheetProtection password="FA9C"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orientation="portrait" paperSize="9"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c9d8512-a0da-451b-b137-b044c1cb61b5}">
  <sheetPr codeName="ListCheck">
    <tabColor indexed="31"/>
  </sheetPr>
  <dimension ref="B2:E4"/>
  <sheetViews>
    <sheetView showGridLines="0" workbookViewId="0" topLeftCell="A1">
      <selection pane="topLeft" activeCell="A1" sqref="A1"/>
    </sheetView>
  </sheetViews>
  <sheetFormatPr defaultColWidth="9.14285714285714" defaultRowHeight="11.25"/>
  <cols>
    <col min="1" max="1" width="1.71428571428571" style="46" customWidth="1"/>
    <col min="2" max="2" width="34.5714285714286" style="46" customWidth="1"/>
    <col min="3" max="3" width="85.5714285714286" style="46" customWidth="1"/>
    <col min="4" max="4" width="17.7142857142857" style="46" customWidth="1"/>
    <col min="5" max="16384" width="9.14285714285714" style="46"/>
  </cols>
  <sheetData>
    <row r="1" ht="3" customHeight="1"/>
    <row r="2" spans="2:5" ht="22.5">
      <c r="B2" s="1251" t="s">
        <v>56</v>
      </c>
      <c r="C2" s="1251"/>
      <c r="D2" s="1251"/>
      <c r="E2" s="440"/>
    </row>
    <row r="3" ht="3" customHeight="1"/>
    <row r="4" spans="2:4" ht="21.75" customHeight="1" thickBot="1">
      <c r="B4" s="1300" t="s">
        <v>1</v>
      </c>
      <c r="C4" s="1300" t="s">
        <v>91</v>
      </c>
      <c r="D4" s="1300" t="s">
        <v>72</v>
      </c>
    </row>
    <row r="5" ht="12" thickTop="1"/>
  </sheetData>
  <sheetProtection password="FA9C" sheet="1" objects="1" scenarios="1" formatColumns="0" formatRows="0" autoFilter="0"/>
  <autoFilter ref="B4:D4"/>
  <mergeCells count="1">
    <mergeCell ref="B2:D2"/>
  </mergeCells>
  <pageMargins left="0.7" right="0.7" top="0.75" bottom="0.75" header="0.3" footer="0.3"/>
  <pageSetup orientation="portrait" paperSize="9"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9c43c13-d871-48df-aa90-579315f2102d}">
  <sheetPr codeName="TSH_et_union_hor">
    <tabColor indexed="47"/>
  </sheetPr>
  <dimension ref="A2:CU346"/>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5" customFormat="1" ht="17.1" customHeight="1">
      <c r="A2" s="35" t="s">
        <v>175</v>
      </c>
    </row>
    <row r="4" spans="3:5" s="13" customFormat="1" ht="17.1" customHeight="1">
      <c r="C4" s="48"/>
      <c r="D4" s="123"/>
      <c r="E4" s="124"/>
    </row>
    <row r="7" spans="1:1" s="35" customFormat="1" ht="17.1" customHeight="1">
      <c r="A7" s="35" t="s">
        <v>0</v>
      </c>
    </row>
    <row r="8" spans="7:13" ht="17.1" customHeight="1">
      <c r="G8" s="95"/>
      <c r="H8" s="95"/>
      <c r="I8" s="95"/>
      <c r="M8" s="43"/>
    </row>
    <row r="9" spans="1:23" s="102" customFormat="1" ht="17.1" customHeight="1">
      <c r="A9" s="205"/>
      <c r="C9" s="159"/>
      <c r="D9" s="1278">
        <v>1</v>
      </c>
      <c r="E9" s="1288"/>
      <c r="F9" s="1290"/>
      <c r="G9" s="1277" t="s">
        <v>85</v>
      </c>
      <c r="H9" s="1278"/>
      <c r="I9" s="1278">
        <v>1</v>
      </c>
      <c r="J9" s="1284"/>
      <c r="K9" s="1179" t="s">
        <v>85</v>
      </c>
      <c r="L9" s="1274"/>
      <c r="M9" s="1274" t="s">
        <v>93</v>
      </c>
      <c r="N9" s="1287"/>
      <c r="O9" s="1179" t="s">
        <v>85</v>
      </c>
      <c r="P9" s="1274"/>
      <c r="Q9" s="1274" t="s">
        <v>93</v>
      </c>
      <c r="R9" s="1282"/>
      <c r="S9" s="1179" t="s">
        <v>85</v>
      </c>
      <c r="T9" s="1089"/>
      <c r="U9" s="1089" t="s">
        <v>93</v>
      </c>
      <c r="V9" s="1113"/>
      <c r="W9" s="308"/>
    </row>
    <row r="10" spans="1:23" s="741" customFormat="1" ht="17.1" customHeight="1">
      <c r="A10" s="205"/>
      <c r="C10" s="159"/>
      <c r="D10" s="1278"/>
      <c r="E10" s="1288"/>
      <c r="F10" s="1290"/>
      <c r="G10" s="1277"/>
      <c r="H10" s="1278"/>
      <c r="I10" s="1278"/>
      <c r="J10" s="1284"/>
      <c r="K10" s="1179"/>
      <c r="L10" s="1274"/>
      <c r="M10" s="1274"/>
      <c r="N10" s="1287"/>
      <c r="O10" s="1179"/>
      <c r="P10" s="1274"/>
      <c r="Q10" s="1274"/>
      <c r="R10" s="1282"/>
      <c r="S10" s="1179"/>
      <c r="T10" s="1091"/>
      <c r="U10" s="746"/>
      <c r="V10" s="747" t="s">
        <v>717</v>
      </c>
      <c r="W10" s="748"/>
    </row>
    <row r="11" spans="1:23" s="102" customFormat="1" ht="17.1" customHeight="1">
      <c r="A11" s="205"/>
      <c r="C11" s="159"/>
      <c r="D11" s="1275"/>
      <c r="E11" s="1289"/>
      <c r="F11" s="1291"/>
      <c r="G11" s="1275"/>
      <c r="H11" s="1275"/>
      <c r="I11" s="1275"/>
      <c r="J11" s="1285"/>
      <c r="K11" s="1275"/>
      <c r="L11" s="1275"/>
      <c r="M11" s="1275"/>
      <c r="N11" s="1282"/>
      <c r="O11" s="1275"/>
      <c r="P11" s="1090"/>
      <c r="Q11" s="746"/>
      <c r="R11" s="747" t="s">
        <v>716</v>
      </c>
      <c r="S11" s="743"/>
      <c r="T11" s="743"/>
      <c r="U11" s="743"/>
      <c r="V11" s="743"/>
      <c r="W11" s="748"/>
    </row>
    <row r="12" spans="1:23" s="102" customFormat="1" ht="17.1" customHeight="1">
      <c r="A12" s="205"/>
      <c r="C12" s="159"/>
      <c r="D12" s="1275"/>
      <c r="E12" s="1289"/>
      <c r="F12" s="1291"/>
      <c r="G12" s="1275"/>
      <c r="H12" s="1275"/>
      <c r="I12" s="1275"/>
      <c r="J12" s="1285"/>
      <c r="K12" s="1275"/>
      <c r="L12" s="746"/>
      <c r="M12" s="747"/>
      <c r="N12" s="747" t="s">
        <v>412</v>
      </c>
      <c r="O12" s="747"/>
      <c r="P12" s="747"/>
      <c r="Q12" s="747"/>
      <c r="R12" s="747"/>
      <c r="S12" s="743"/>
      <c r="T12" s="743"/>
      <c r="U12" s="743"/>
      <c r="V12" s="743"/>
      <c r="W12" s="748"/>
    </row>
    <row r="13" spans="1:23" s="102" customFormat="1" ht="17.25" customHeight="1">
      <c r="A13" s="205"/>
      <c r="C13" s="159"/>
      <c r="D13" s="1275"/>
      <c r="E13" s="1289"/>
      <c r="F13" s="1291"/>
      <c r="G13" s="1275"/>
      <c r="H13" s="746"/>
      <c r="I13" s="747"/>
      <c r="J13" s="747"/>
      <c r="K13" s="747"/>
      <c r="L13" s="747"/>
      <c r="M13" s="747"/>
      <c r="N13" s="747"/>
      <c r="O13" s="747"/>
      <c r="P13" s="747"/>
      <c r="Q13" s="747"/>
      <c r="R13" s="747"/>
      <c r="S13" s="743"/>
      <c r="T13" s="743"/>
      <c r="U13" s="743"/>
      <c r="V13" s="743"/>
      <c r="W13" s="748"/>
    </row>
    <row r="14" spans="1:1" ht="17.1" customHeight="1">
      <c r="A14" s="206"/>
    </row>
    <row r="15" spans="1:23" ht="16.5" customHeight="1">
      <c r="A15" s="205"/>
      <c r="B15" s="102"/>
      <c r="C15" s="159"/>
      <c r="D15" s="1283"/>
      <c r="E15" s="1292"/>
      <c r="F15" s="1276"/>
      <c r="G15" s="1279"/>
      <c r="H15" s="1278"/>
      <c r="I15" s="1278">
        <v>1</v>
      </c>
      <c r="J15" s="1284"/>
      <c r="K15" s="1179" t="s">
        <v>85</v>
      </c>
      <c r="L15" s="1274"/>
      <c r="M15" s="1274" t="s">
        <v>93</v>
      </c>
      <c r="N15" s="1287"/>
      <c r="O15" s="1179" t="s">
        <v>85</v>
      </c>
      <c r="P15" s="1274"/>
      <c r="Q15" s="1274" t="s">
        <v>93</v>
      </c>
      <c r="R15" s="1282"/>
      <c r="S15" s="1179" t="s">
        <v>85</v>
      </c>
      <c r="T15" s="1089"/>
      <c r="U15" s="1089" t="s">
        <v>93</v>
      </c>
      <c r="V15" s="1113"/>
      <c r="W15" s="308"/>
    </row>
    <row r="16" spans="1:23" s="744" customFormat="1" ht="16.5" customHeight="1">
      <c r="A16" s="750"/>
      <c r="B16" s="745"/>
      <c r="C16" s="749"/>
      <c r="D16" s="1283"/>
      <c r="E16" s="1292"/>
      <c r="F16" s="1276"/>
      <c r="G16" s="1279"/>
      <c r="H16" s="1278"/>
      <c r="I16" s="1278"/>
      <c r="J16" s="1284"/>
      <c r="K16" s="1179"/>
      <c r="L16" s="1274"/>
      <c r="M16" s="1274"/>
      <c r="N16" s="1287"/>
      <c r="O16" s="1179"/>
      <c r="P16" s="1274"/>
      <c r="Q16" s="1274"/>
      <c r="R16" s="1282"/>
      <c r="S16" s="1179"/>
      <c r="T16" s="1091"/>
      <c r="U16" s="746"/>
      <c r="V16" s="747" t="s">
        <v>717</v>
      </c>
      <c r="W16" s="748"/>
    </row>
    <row r="17" spans="1:23" ht="17.1" customHeight="1">
      <c r="A17" s="205"/>
      <c r="B17" s="102"/>
      <c r="C17" s="159"/>
      <c r="D17" s="1283"/>
      <c r="E17" s="1292"/>
      <c r="F17" s="1276"/>
      <c r="G17" s="1279"/>
      <c r="H17" s="1278"/>
      <c r="I17" s="1278"/>
      <c r="J17" s="1285"/>
      <c r="K17" s="1179"/>
      <c r="L17" s="1274"/>
      <c r="M17" s="1274"/>
      <c r="N17" s="1282"/>
      <c r="O17" s="1179"/>
      <c r="P17" s="1090"/>
      <c r="Q17" s="746"/>
      <c r="R17" s="747" t="s">
        <v>716</v>
      </c>
      <c r="S17" s="743"/>
      <c r="T17" s="743"/>
      <c r="U17" s="743"/>
      <c r="V17" s="743"/>
      <c r="W17" s="748"/>
    </row>
    <row r="18" spans="1:23" ht="17.1" customHeight="1">
      <c r="A18" s="205"/>
      <c r="B18" s="102"/>
      <c r="C18" s="159"/>
      <c r="D18" s="1283"/>
      <c r="E18" s="1292"/>
      <c r="F18" s="1276"/>
      <c r="G18" s="1279"/>
      <c r="H18" s="1278"/>
      <c r="I18" s="1278"/>
      <c r="J18" s="1285"/>
      <c r="K18" s="1179"/>
      <c r="L18" s="746"/>
      <c r="M18" s="747"/>
      <c r="N18" s="747" t="s">
        <v>412</v>
      </c>
      <c r="O18" s="747"/>
      <c r="P18" s="747"/>
      <c r="Q18" s="747"/>
      <c r="R18" s="747"/>
      <c r="S18" s="743"/>
      <c r="T18" s="743"/>
      <c r="U18" s="743"/>
      <c r="V18" s="743"/>
      <c r="W18" s="748"/>
    </row>
    <row r="19" spans="1:23" ht="17.1" customHeight="1">
      <c r="A19" s="205"/>
      <c r="B19" s="102"/>
      <c r="C19" s="159"/>
      <c r="D19" s="1283"/>
      <c r="E19" s="1292"/>
      <c r="F19" s="1276"/>
      <c r="G19" s="1279"/>
      <c r="H19" s="746"/>
      <c r="I19" s="747"/>
      <c r="J19" s="747"/>
      <c r="K19" s="747"/>
      <c r="L19" s="747"/>
      <c r="M19" s="747"/>
      <c r="N19" s="747"/>
      <c r="O19" s="747"/>
      <c r="P19" s="747"/>
      <c r="Q19" s="747"/>
      <c r="R19" s="747"/>
      <c r="S19" s="743"/>
      <c r="T19" s="743"/>
      <c r="U19" s="743"/>
      <c r="V19" s="743"/>
      <c r="W19" s="748"/>
    </row>
    <row r="20" spans="1:1" ht="17.1" customHeight="1">
      <c r="A20" s="206"/>
    </row>
    <row r="21" spans="1:3" s="35" customFormat="1" ht="17.1" customHeight="1">
      <c r="A21" s="35" t="s">
        <v>13</v>
      </c>
      <c r="C21" s="35" t="s">
        <v>93</v>
      </c>
    </row>
    <row r="27" spans="15:23" ht="17.1" customHeight="1">
      <c r="O27" s="1286" t="s">
        <v>298</v>
      </c>
      <c r="P27" s="1286"/>
      <c r="Q27" s="1286"/>
      <c r="R27" s="1226" t="s">
        <v>270</v>
      </c>
      <c r="S27" s="1226"/>
      <c r="T27" s="1226"/>
      <c r="U27" s="1199" t="s">
        <v>341</v>
      </c>
      <c r="W27" s="1280"/>
    </row>
    <row r="28" spans="15:23" ht="17.1" customHeight="1">
      <c r="O28" s="1227" t="s">
        <v>606</v>
      </c>
      <c r="P28" s="1227" t="s">
        <v>271</v>
      </c>
      <c r="Q28" s="1227"/>
      <c r="R28" s="1226"/>
      <c r="S28" s="1226"/>
      <c r="T28" s="1226"/>
      <c r="U28" s="1199"/>
      <c r="W28" s="1280"/>
    </row>
    <row r="29" spans="15:23" ht="37.5" customHeight="1">
      <c r="O29" s="1227"/>
      <c r="P29" s="104" t="s">
        <v>607</v>
      </c>
      <c r="Q29" s="104" t="s">
        <v>6</v>
      </c>
      <c r="R29" s="105" t="s">
        <v>274</v>
      </c>
      <c r="S29" s="1223" t="s">
        <v>273</v>
      </c>
      <c r="T29" s="1223"/>
      <c r="U29" s="1199"/>
      <c r="W29" s="1280"/>
    </row>
    <row r="30" spans="7:36" ht="17.1" customHeight="1">
      <c r="G30" s="157"/>
      <c r="H30" s="157"/>
      <c r="I30" s="157"/>
      <c r="J30" s="157"/>
      <c r="K30" s="157"/>
      <c r="L30" s="122"/>
      <c r="M30" s="433" t="s">
        <v>183</v>
      </c>
      <c r="N30" s="434"/>
      <c r="O30" s="1281"/>
      <c r="P30" s="1281"/>
      <c r="Q30" s="1281"/>
      <c r="R30" s="1281"/>
      <c r="S30" s="1281"/>
      <c r="T30" s="1281"/>
      <c r="U30" s="1281"/>
      <c r="V30" s="122"/>
      <c r="W30" s="122"/>
      <c r="X30" s="204"/>
      <c r="Y30" s="204"/>
      <c r="Z30" s="204"/>
      <c r="AA30" s="204"/>
      <c r="AB30" s="204"/>
      <c r="AC30" s="204"/>
      <c r="AD30" s="204"/>
      <c r="AE30" s="204"/>
      <c r="AF30" s="204"/>
      <c r="AG30" s="204"/>
      <c r="AH30" s="204"/>
      <c r="AI30" s="204"/>
      <c r="AJ30" s="204"/>
    </row>
    <row r="31" spans="1:36" s="525" customFormat="1" ht="22.5">
      <c r="A31" s="1172">
        <v>1</v>
      </c>
      <c r="B31" s="849"/>
      <c r="C31" s="849"/>
      <c r="D31" s="849"/>
      <c r="E31" s="850"/>
      <c r="F31" s="851"/>
      <c r="G31" s="851"/>
      <c r="H31" s="851"/>
      <c r="I31" s="852"/>
      <c r="J31" s="847"/>
      <c r="K31" s="854"/>
      <c r="L31" s="595">
        <f>mergeValue(A31)</f>
        <v>1</v>
      </c>
      <c r="M31" s="643" t="s">
        <v>20</v>
      </c>
      <c r="N31" s="648"/>
      <c r="O31" s="1252"/>
      <c r="P31" s="1253"/>
      <c r="Q31" s="1253"/>
      <c r="R31" s="1253"/>
      <c r="S31" s="1253"/>
      <c r="T31" s="1253"/>
      <c r="U31" s="1253"/>
      <c r="V31" s="1254"/>
      <c r="W31" s="632" t="s">
        <v>477</v>
      </c>
      <c r="X31" s="587"/>
      <c r="Y31" s="591"/>
      <c r="Z31" s="591" t="str">
        <f t="shared" si="0" ref="Z31:Z44">IF(M31="","",M31)</f>
        <v>Наименование тарифа</v>
      </c>
      <c r="AA31" s="591"/>
      <c r="AB31" s="591"/>
      <c r="AC31" s="591"/>
      <c r="AD31" s="587"/>
      <c r="AE31" s="587"/>
      <c r="AF31" s="587"/>
      <c r="AG31" s="587"/>
      <c r="AH31" s="587"/>
      <c r="AI31" s="587"/>
      <c r="AJ31" s="587"/>
    </row>
    <row r="32" spans="1:36" s="525" customFormat="1" ht="22.5">
      <c r="A32" s="1172"/>
      <c r="B32" s="1172">
        <v>1</v>
      </c>
      <c r="C32" s="849"/>
      <c r="D32" s="849"/>
      <c r="E32" s="851"/>
      <c r="F32" s="851"/>
      <c r="G32" s="851"/>
      <c r="H32" s="851"/>
      <c r="I32" s="846"/>
      <c r="J32" s="845"/>
      <c r="K32" s="848"/>
      <c r="L32" s="595" t="str">
        <f>mergeValue(A32)&amp;"."&amp;mergeValue(B32)</f>
        <v>1.1</v>
      </c>
      <c r="M32" s="548" t="s">
        <v>16</v>
      </c>
      <c r="N32" s="648"/>
      <c r="O32" s="1252"/>
      <c r="P32" s="1253"/>
      <c r="Q32" s="1253"/>
      <c r="R32" s="1253"/>
      <c r="S32" s="1253"/>
      <c r="T32" s="1253"/>
      <c r="U32" s="1253"/>
      <c r="V32" s="1254"/>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172"/>
      <c r="B33" s="1172"/>
      <c r="C33" s="1172">
        <v>1</v>
      </c>
      <c r="D33" s="849"/>
      <c r="E33" s="851"/>
      <c r="F33" s="851"/>
      <c r="G33" s="851"/>
      <c r="H33" s="851"/>
      <c r="I33" s="853"/>
      <c r="J33" s="845"/>
      <c r="K33" s="848"/>
      <c r="L33" s="595" t="str">
        <f>mergeValue(A33)&amp;"."&amp;mergeValue(B33)&amp;"."&amp;mergeValue(C33)</f>
        <v>1.1.1</v>
      </c>
      <c r="M33" s="549" t="s">
        <v>7</v>
      </c>
      <c r="N33" s="648"/>
      <c r="O33" s="1252"/>
      <c r="P33" s="1253"/>
      <c r="Q33" s="1253"/>
      <c r="R33" s="1253"/>
      <c r="S33" s="1253"/>
      <c r="T33" s="1253"/>
      <c r="U33" s="1253"/>
      <c r="V33" s="1254"/>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172"/>
      <c r="B34" s="1172"/>
      <c r="C34" s="1172"/>
      <c r="D34" s="1172">
        <v>1</v>
      </c>
      <c r="E34" s="851"/>
      <c r="F34" s="851"/>
      <c r="G34" s="851"/>
      <c r="H34" s="851"/>
      <c r="I34" s="853"/>
      <c r="J34" s="845"/>
      <c r="K34" s="848"/>
      <c r="L34" s="595" t="str">
        <f>mergeValue(A34)&amp;"."&amp;mergeValue(B34)&amp;"."&amp;mergeValue(C34)&amp;"."&amp;mergeValue(D34)</f>
        <v>1.1.1.1</v>
      </c>
      <c r="M34" s="550" t="s">
        <v>22</v>
      </c>
      <c r="N34" s="648"/>
      <c r="O34" s="1252"/>
      <c r="P34" s="1253"/>
      <c r="Q34" s="1253"/>
      <c r="R34" s="1253"/>
      <c r="S34" s="1253"/>
      <c r="T34" s="1253"/>
      <c r="U34" s="1253"/>
      <c r="V34" s="1254"/>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172"/>
      <c r="B35" s="1172"/>
      <c r="C35" s="1172"/>
      <c r="D35" s="1172"/>
      <c r="E35" s="1172">
        <v>1</v>
      </c>
      <c r="F35" s="851"/>
      <c r="G35" s="851"/>
      <c r="H35" s="849">
        <v>1</v>
      </c>
      <c r="I35" s="1172">
        <v>1</v>
      </c>
      <c r="J35" s="851"/>
      <c r="K35" s="856"/>
      <c r="L35" s="595" t="str">
        <f>mergeValue(A35)&amp;"."&amp;mergeValue(B35)&amp;"."&amp;mergeValue(C35)&amp;"."&amp;mergeValue(D35)&amp;"."&amp;mergeValue(E35)</f>
        <v>1.1.1.1.1</v>
      </c>
      <c r="M35" s="556" t="s">
        <v>9</v>
      </c>
      <c r="N35" s="648"/>
      <c r="O35" s="1175"/>
      <c r="P35" s="1176"/>
      <c r="Q35" s="1176"/>
      <c r="R35" s="1176"/>
      <c r="S35" s="1176"/>
      <c r="T35" s="1176"/>
      <c r="U35" s="1176"/>
      <c r="V35" s="1177"/>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172"/>
      <c r="B36" s="1172"/>
      <c r="C36" s="1172"/>
      <c r="D36" s="1172"/>
      <c r="E36" s="1172"/>
      <c r="F36" s="1172">
        <v>1</v>
      </c>
      <c r="G36" s="849"/>
      <c r="H36" s="849"/>
      <c r="I36" s="1172"/>
      <c r="J36" s="1172">
        <v>1</v>
      </c>
      <c r="K36" s="857"/>
      <c r="L36" s="595" t="str">
        <f>mergeValue(A36)&amp;"."&amp;mergeValue(B36)&amp;"."&amp;mergeValue(C36)&amp;"."&amp;mergeValue(D36)&amp;"."&amp;mergeValue(E36)&amp;"."&amp;mergeValue(F36)</f>
        <v>1.1.1.1.1.1</v>
      </c>
      <c r="M36" s="557" t="s">
        <v>10</v>
      </c>
      <c r="N36" s="648"/>
      <c r="O36" s="1175"/>
      <c r="P36" s="1176"/>
      <c r="Q36" s="1176"/>
      <c r="R36" s="1176"/>
      <c r="S36" s="1176"/>
      <c r="T36" s="1176"/>
      <c r="U36" s="1176"/>
      <c r="V36" s="1177"/>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172"/>
      <c r="B37" s="1172"/>
      <c r="C37" s="1172"/>
      <c r="D37" s="1172"/>
      <c r="E37" s="1172"/>
      <c r="F37" s="1172"/>
      <c r="G37" s="849">
        <v>1</v>
      </c>
      <c r="H37" s="849"/>
      <c r="I37" s="1172"/>
      <c r="J37" s="1172"/>
      <c r="K37" s="857">
        <v>1</v>
      </c>
      <c r="L37" s="595" t="str">
        <f>mergeValue(A37)&amp;"."&amp;mergeValue(B37)&amp;"."&amp;mergeValue(C37)&amp;"."&amp;mergeValue(D37)&amp;"."&amp;mergeValue(E37)&amp;"."&amp;mergeValue(F37)&amp;"."&amp;mergeValue(G37)</f>
        <v>1.1.1.1.1.1.1</v>
      </c>
      <c r="M37" s="1071"/>
      <c r="N37" s="648"/>
      <c r="O37" s="564"/>
      <c r="P37" s="564"/>
      <c r="Q37" s="1096"/>
      <c r="R37" s="1178"/>
      <c r="S37" s="1179" t="s">
        <v>84</v>
      </c>
      <c r="T37" s="1178"/>
      <c r="U37" s="1179" t="s">
        <v>84</v>
      </c>
      <c r="V37" s="564"/>
      <c r="W37" s="1171" t="s">
        <v>656</v>
      </c>
      <c r="X37" s="587" t="str">
        <f>strCheckDate(O38:V38)</f>
        <v/>
      </c>
      <c r="Y37" s="591"/>
      <c r="Z37" s="591" t="str">
        <f t="shared" si="0"/>
        <v/>
      </c>
      <c r="AA37" s="591"/>
      <c r="AB37" s="591"/>
      <c r="AC37" s="591"/>
      <c r="AD37" s="587"/>
      <c r="AE37" s="587"/>
      <c r="AF37" s="587"/>
      <c r="AG37" s="587"/>
      <c r="AH37" s="587"/>
      <c r="AI37" s="587"/>
      <c r="AJ37" s="587"/>
    </row>
    <row r="38" spans="1:36" s="525" customFormat="1" ht="14.25" customHeight="1" hidden="1">
      <c r="A38" s="1172"/>
      <c r="B38" s="1172"/>
      <c r="C38" s="1172"/>
      <c r="D38" s="1172"/>
      <c r="E38" s="1172"/>
      <c r="F38" s="1172"/>
      <c r="G38" s="849"/>
      <c r="H38" s="849"/>
      <c r="I38" s="1172"/>
      <c r="J38" s="1172"/>
      <c r="K38" s="857"/>
      <c r="L38" s="602"/>
      <c r="M38" s="648"/>
      <c r="N38" s="648"/>
      <c r="O38" s="564"/>
      <c r="P38" s="564"/>
      <c r="Q38" s="586" t="str">
        <f>R37&amp;"-"&amp;T37</f>
        <v>-</v>
      </c>
      <c r="R38" s="1178"/>
      <c r="S38" s="1179"/>
      <c r="T38" s="1178"/>
      <c r="U38" s="1179"/>
      <c r="V38" s="564"/>
      <c r="W38" s="1171"/>
      <c r="X38" s="587"/>
      <c r="Y38" s="591"/>
      <c r="Z38" s="591" t="str">
        <f t="shared" si="0"/>
        <v/>
      </c>
      <c r="AA38" s="591"/>
      <c r="AB38" s="591"/>
      <c r="AC38" s="591"/>
      <c r="AD38" s="587"/>
      <c r="AE38" s="587"/>
      <c r="AF38" s="587"/>
      <c r="AG38" s="587"/>
      <c r="AH38" s="587"/>
      <c r="AI38" s="587"/>
      <c r="AJ38" s="587"/>
    </row>
    <row r="39" spans="1:36" s="525" customFormat="1" ht="15" customHeight="1">
      <c r="A39" s="1172"/>
      <c r="B39" s="1172"/>
      <c r="C39" s="1172"/>
      <c r="D39" s="1172"/>
      <c r="E39" s="1172"/>
      <c r="F39" s="1172"/>
      <c r="G39" s="851"/>
      <c r="H39" s="849"/>
      <c r="I39" s="1172"/>
      <c r="J39" s="1172"/>
      <c r="K39" s="856"/>
      <c r="L39" s="540"/>
      <c r="M39" s="559" t="s">
        <v>25</v>
      </c>
      <c r="N39" s="566"/>
      <c r="O39" s="566"/>
      <c r="P39" s="566"/>
      <c r="Q39" s="566"/>
      <c r="R39" s="566"/>
      <c r="S39" s="566"/>
      <c r="T39" s="566"/>
      <c r="U39" s="566"/>
      <c r="V39" s="562"/>
      <c r="W39" s="117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172"/>
      <c r="B40" s="1172"/>
      <c r="C40" s="1172"/>
      <c r="D40" s="1172"/>
      <c r="E40" s="1172"/>
      <c r="F40" s="851"/>
      <c r="G40" s="851"/>
      <c r="H40" s="849"/>
      <c r="I40" s="117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172"/>
      <c r="B41" s="1172"/>
      <c r="C41" s="1172"/>
      <c r="D41" s="117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172"/>
      <c r="B42" s="1172"/>
      <c r="C42" s="117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172"/>
      <c r="B43" s="117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17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4"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24:36" ht="18.75" customHeight="1">
      <c r="X46" s="204"/>
      <c r="Y46" s="204"/>
      <c r="Z46" s="204"/>
      <c r="AA46" s="204"/>
      <c r="AB46" s="204"/>
      <c r="AC46" s="204"/>
      <c r="AD46" s="204"/>
      <c r="AE46" s="204"/>
      <c r="AF46" s="204"/>
      <c r="AG46" s="204"/>
      <c r="AH46" s="204"/>
      <c r="AI46" s="204"/>
      <c r="AJ46" s="204"/>
    </row>
    <row r="47" spans="1:36" s="35" customFormat="1" ht="17.1" customHeight="1">
      <c r="A47" s="35" t="s">
        <v>13</v>
      </c>
      <c r="C47" s="35" t="s">
        <v>49</v>
      </c>
      <c r="U47" s="158"/>
      <c r="X47" s="217"/>
      <c r="Y47" s="217"/>
      <c r="Z47" s="217"/>
      <c r="AA47" s="217"/>
      <c r="AB47" s="217"/>
      <c r="AC47" s="217"/>
      <c r="AD47" s="217"/>
      <c r="AE47" s="217"/>
      <c r="AF47" s="217"/>
      <c r="AG47" s="217"/>
      <c r="AH47" s="217"/>
      <c r="AI47" s="217"/>
      <c r="AJ47" s="217"/>
    </row>
    <row r="48" spans="12:36" ht="17.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99" s="525" customFormat="1" ht="22.5">
      <c r="A49" s="1172">
        <v>1</v>
      </c>
      <c r="B49" s="867"/>
      <c r="C49" s="867"/>
      <c r="D49" s="867"/>
      <c r="E49" s="868"/>
      <c r="F49" s="869"/>
      <c r="G49" s="869"/>
      <c r="H49" s="869"/>
      <c r="I49" s="870"/>
      <c r="J49" s="865"/>
      <c r="K49" s="872"/>
      <c r="L49" s="595">
        <f>mergeValue(A49)</f>
        <v>1</v>
      </c>
      <c r="M49" s="643" t="s">
        <v>20</v>
      </c>
      <c r="N49" s="648"/>
      <c r="O49" s="1252"/>
      <c r="P49" s="1253"/>
      <c r="Q49" s="1253"/>
      <c r="R49" s="1253"/>
      <c r="S49" s="1253"/>
      <c r="T49" s="1253"/>
      <c r="U49" s="1253"/>
      <c r="V49" s="1253"/>
      <c r="W49" s="1253"/>
      <c r="X49" s="1253"/>
      <c r="Y49" s="1253"/>
      <c r="Z49" s="1253"/>
      <c r="AA49" s="1253"/>
      <c r="AB49" s="1253"/>
      <c r="AC49" s="1253"/>
      <c r="AD49" s="1253"/>
      <c r="AE49" s="1253"/>
      <c r="AF49" s="1253"/>
      <c r="AG49" s="1253"/>
      <c r="AH49" s="1253"/>
      <c r="AI49" s="1253"/>
      <c r="AJ49" s="1253"/>
      <c r="AK49" s="1253"/>
      <c r="AL49" s="1253"/>
      <c r="AM49" s="1253"/>
      <c r="AN49" s="1253"/>
      <c r="AO49" s="1253"/>
      <c r="AP49" s="1253"/>
      <c r="AQ49" s="1253"/>
      <c r="AR49" s="1253"/>
      <c r="AS49" s="1253"/>
      <c r="AT49" s="1253"/>
      <c r="AU49" s="1253"/>
      <c r="AV49" s="1253"/>
      <c r="AW49" s="1253"/>
      <c r="AX49" s="1253"/>
      <c r="AY49" s="1253"/>
      <c r="AZ49" s="1253"/>
      <c r="BA49" s="1253"/>
      <c r="BB49" s="1253"/>
      <c r="BC49" s="1253"/>
      <c r="BD49" s="1253"/>
      <c r="BE49" s="1253"/>
      <c r="BF49" s="1253"/>
      <c r="BG49" s="1253"/>
      <c r="BH49" s="1253"/>
      <c r="BI49" s="1253"/>
      <c r="BJ49" s="1253"/>
      <c r="BK49" s="1253"/>
      <c r="BL49" s="1253"/>
      <c r="BM49" s="1253"/>
      <c r="BN49" s="1253"/>
      <c r="BO49" s="1253"/>
      <c r="BP49" s="1253"/>
      <c r="BQ49" s="1253"/>
      <c r="BR49" s="1253"/>
      <c r="BS49" s="1253"/>
      <c r="BT49" s="1253"/>
      <c r="BU49" s="1253"/>
      <c r="BV49" s="1253"/>
      <c r="BW49" s="1253"/>
      <c r="BX49" s="1253"/>
      <c r="BY49" s="1253"/>
      <c r="BZ49" s="1253"/>
      <c r="CA49" s="1253"/>
      <c r="CB49" s="1253"/>
      <c r="CC49" s="1253"/>
      <c r="CD49" s="1253"/>
      <c r="CE49" s="1253"/>
      <c r="CF49" s="1253"/>
      <c r="CG49" s="1254"/>
      <c r="CH49" s="632" t="s">
        <v>477</v>
      </c>
      <c r="CI49" s="587"/>
      <c r="CJ49" s="591"/>
      <c r="CK49" s="591" t="str">
        <f t="shared" si="1" ref="CK49:CK62">IF(M49="","",M49)</f>
        <v>Наименование тарифа</v>
      </c>
      <c r="CL49" s="591"/>
      <c r="CM49" s="591"/>
      <c r="CN49" s="591"/>
      <c r="CO49" s="587"/>
      <c r="CP49" s="587"/>
      <c r="CQ49" s="587"/>
      <c r="CR49" s="587"/>
      <c r="CS49" s="587"/>
      <c r="CT49" s="587"/>
      <c r="CU49" s="587"/>
    </row>
    <row r="50" spans="1:99" s="525" customFormat="1" ht="22.5">
      <c r="A50" s="1172"/>
      <c r="B50" s="1172">
        <v>1</v>
      </c>
      <c r="C50" s="867"/>
      <c r="D50" s="867"/>
      <c r="E50" s="869"/>
      <c r="F50" s="869"/>
      <c r="G50" s="869"/>
      <c r="H50" s="869"/>
      <c r="I50" s="864"/>
      <c r="J50" s="863"/>
      <c r="K50" s="866"/>
      <c r="L50" s="595" t="str">
        <f>mergeValue(A50)&amp;"."&amp;mergeValue(B50)</f>
        <v>1.1</v>
      </c>
      <c r="M50" s="548" t="s">
        <v>16</v>
      </c>
      <c r="N50" s="648"/>
      <c r="O50" s="1252"/>
      <c r="P50" s="1253"/>
      <c r="Q50" s="1253"/>
      <c r="R50" s="1253"/>
      <c r="S50" s="1253"/>
      <c r="T50" s="1253"/>
      <c r="U50" s="1253"/>
      <c r="V50" s="1253"/>
      <c r="W50" s="1253"/>
      <c r="X50" s="1253"/>
      <c r="Y50" s="1253"/>
      <c r="Z50" s="1253"/>
      <c r="AA50" s="1253"/>
      <c r="AB50" s="1253"/>
      <c r="AC50" s="1253"/>
      <c r="AD50" s="1253"/>
      <c r="AE50" s="1253"/>
      <c r="AF50" s="1253"/>
      <c r="AG50" s="1253"/>
      <c r="AH50" s="1253"/>
      <c r="AI50" s="1253"/>
      <c r="AJ50" s="1253"/>
      <c r="AK50" s="1253"/>
      <c r="AL50" s="1253"/>
      <c r="AM50" s="1253"/>
      <c r="AN50" s="1253"/>
      <c r="AO50" s="1253"/>
      <c r="AP50" s="1253"/>
      <c r="AQ50" s="1253"/>
      <c r="AR50" s="1253"/>
      <c r="AS50" s="1253"/>
      <c r="AT50" s="1253"/>
      <c r="AU50" s="1253"/>
      <c r="AV50" s="1253"/>
      <c r="AW50" s="1253"/>
      <c r="AX50" s="1253"/>
      <c r="AY50" s="1253"/>
      <c r="AZ50" s="1253"/>
      <c r="BA50" s="1253"/>
      <c r="BB50" s="1253"/>
      <c r="BC50" s="1253"/>
      <c r="BD50" s="1253"/>
      <c r="BE50" s="1253"/>
      <c r="BF50" s="1253"/>
      <c r="BG50" s="1253"/>
      <c r="BH50" s="1253"/>
      <c r="BI50" s="1253"/>
      <c r="BJ50" s="1253"/>
      <c r="BK50" s="1253"/>
      <c r="BL50" s="1253"/>
      <c r="BM50" s="1253"/>
      <c r="BN50" s="1253"/>
      <c r="BO50" s="1253"/>
      <c r="BP50" s="1253"/>
      <c r="BQ50" s="1253"/>
      <c r="BR50" s="1253"/>
      <c r="BS50" s="1253"/>
      <c r="BT50" s="1253"/>
      <c r="BU50" s="1253"/>
      <c r="BV50" s="1253"/>
      <c r="BW50" s="1253"/>
      <c r="BX50" s="1253"/>
      <c r="BY50" s="1253"/>
      <c r="BZ50" s="1253"/>
      <c r="CA50" s="1253"/>
      <c r="CB50" s="1253"/>
      <c r="CC50" s="1253"/>
      <c r="CD50" s="1253"/>
      <c r="CE50" s="1253"/>
      <c r="CF50" s="1253"/>
      <c r="CG50" s="1254"/>
      <c r="CH50" s="632" t="s">
        <v>478</v>
      </c>
      <c r="CI50" s="587"/>
      <c r="CJ50" s="591"/>
      <c r="CK50" s="591" t="str">
        <f t="shared" si="1"/>
        <v>Территория действия тарифа</v>
      </c>
      <c r="CL50" s="591"/>
      <c r="CM50" s="591"/>
      <c r="CN50" s="591"/>
      <c r="CO50" s="587"/>
      <c r="CP50" s="587"/>
      <c r="CQ50" s="587"/>
      <c r="CR50" s="587"/>
      <c r="CS50" s="587"/>
      <c r="CT50" s="587"/>
      <c r="CU50" s="587"/>
    </row>
    <row r="51" spans="1:99" s="525" customFormat="1" ht="22.5">
      <c r="A51" s="1172"/>
      <c r="B51" s="1172"/>
      <c r="C51" s="1172">
        <v>1</v>
      </c>
      <c r="D51" s="867"/>
      <c r="E51" s="869"/>
      <c r="F51" s="869"/>
      <c r="G51" s="869"/>
      <c r="H51" s="869"/>
      <c r="I51" s="871"/>
      <c r="J51" s="863"/>
      <c r="K51" s="866"/>
      <c r="L51" s="595" t="str">
        <f>mergeValue(A51)&amp;"."&amp;mergeValue(B51)&amp;"."&amp;mergeValue(C51)</f>
        <v>1.1.1</v>
      </c>
      <c r="M51" s="549" t="s">
        <v>7</v>
      </c>
      <c r="N51" s="648"/>
      <c r="O51" s="1252"/>
      <c r="P51" s="1253"/>
      <c r="Q51" s="1253"/>
      <c r="R51" s="1253"/>
      <c r="S51" s="1253"/>
      <c r="T51" s="1253"/>
      <c r="U51" s="1253"/>
      <c r="V51" s="1253"/>
      <c r="W51" s="1253"/>
      <c r="X51" s="1253"/>
      <c r="Y51" s="1253"/>
      <c r="Z51" s="1253"/>
      <c r="AA51" s="1253"/>
      <c r="AB51" s="1253"/>
      <c r="AC51" s="1253"/>
      <c r="AD51" s="1253"/>
      <c r="AE51" s="1253"/>
      <c r="AF51" s="1253"/>
      <c r="AG51" s="1253"/>
      <c r="AH51" s="1253"/>
      <c r="AI51" s="1253"/>
      <c r="AJ51" s="1253"/>
      <c r="AK51" s="1253"/>
      <c r="AL51" s="1253"/>
      <c r="AM51" s="1253"/>
      <c r="AN51" s="1253"/>
      <c r="AO51" s="1253"/>
      <c r="AP51" s="1253"/>
      <c r="AQ51" s="1253"/>
      <c r="AR51" s="1253"/>
      <c r="AS51" s="1253"/>
      <c r="AT51" s="1253"/>
      <c r="AU51" s="1253"/>
      <c r="AV51" s="1253"/>
      <c r="AW51" s="1253"/>
      <c r="AX51" s="1253"/>
      <c r="AY51" s="1253"/>
      <c r="AZ51" s="1253"/>
      <c r="BA51" s="1253"/>
      <c r="BB51" s="1253"/>
      <c r="BC51" s="1253"/>
      <c r="BD51" s="1253"/>
      <c r="BE51" s="1253"/>
      <c r="BF51" s="1253"/>
      <c r="BG51" s="1253"/>
      <c r="BH51" s="1253"/>
      <c r="BI51" s="1253"/>
      <c r="BJ51" s="1253"/>
      <c r="BK51" s="1253"/>
      <c r="BL51" s="1253"/>
      <c r="BM51" s="1253"/>
      <c r="BN51" s="1253"/>
      <c r="BO51" s="1253"/>
      <c r="BP51" s="1253"/>
      <c r="BQ51" s="1253"/>
      <c r="BR51" s="1253"/>
      <c r="BS51" s="1253"/>
      <c r="BT51" s="1253"/>
      <c r="BU51" s="1253"/>
      <c r="BV51" s="1253"/>
      <c r="BW51" s="1253"/>
      <c r="BX51" s="1253"/>
      <c r="BY51" s="1253"/>
      <c r="BZ51" s="1253"/>
      <c r="CA51" s="1253"/>
      <c r="CB51" s="1253"/>
      <c r="CC51" s="1253"/>
      <c r="CD51" s="1253"/>
      <c r="CE51" s="1253"/>
      <c r="CF51" s="1253"/>
      <c r="CG51" s="1254"/>
      <c r="CH51" s="632" t="s">
        <v>634</v>
      </c>
      <c r="CI51" s="587"/>
      <c r="CJ51" s="591"/>
      <c r="CK51" s="591" t="str">
        <f t="shared" si="1"/>
        <v xml:space="preserve">Наименование системы теплоснабжения </v>
      </c>
      <c r="CL51" s="591"/>
      <c r="CM51" s="591"/>
      <c r="CN51" s="591"/>
      <c r="CO51" s="587"/>
      <c r="CP51" s="587"/>
      <c r="CQ51" s="587"/>
      <c r="CR51" s="587"/>
      <c r="CS51" s="587"/>
      <c r="CT51" s="587"/>
      <c r="CU51" s="587"/>
    </row>
    <row r="52" spans="1:99" s="525" customFormat="1" ht="22.5">
      <c r="A52" s="1172"/>
      <c r="B52" s="1172"/>
      <c r="C52" s="1172"/>
      <c r="D52" s="1172">
        <v>1</v>
      </c>
      <c r="E52" s="869"/>
      <c r="F52" s="869"/>
      <c r="G52" s="869"/>
      <c r="H52" s="869"/>
      <c r="I52" s="871"/>
      <c r="J52" s="863"/>
      <c r="K52" s="866"/>
      <c r="L52" s="595" t="str">
        <f>mergeValue(A52)&amp;"."&amp;mergeValue(B52)&amp;"."&amp;mergeValue(C52)&amp;"."&amp;mergeValue(D52)</f>
        <v>1.1.1.1</v>
      </c>
      <c r="M52" s="550" t="s">
        <v>22</v>
      </c>
      <c r="N52" s="648"/>
      <c r="O52" s="1252"/>
      <c r="P52" s="1253"/>
      <c r="Q52" s="1253"/>
      <c r="R52" s="1253"/>
      <c r="S52" s="1253"/>
      <c r="T52" s="1253"/>
      <c r="U52" s="1253"/>
      <c r="V52" s="1253"/>
      <c r="W52" s="1253"/>
      <c r="X52" s="1253"/>
      <c r="Y52" s="1253"/>
      <c r="Z52" s="1253"/>
      <c r="AA52" s="1253"/>
      <c r="AB52" s="1253"/>
      <c r="AC52" s="1253"/>
      <c r="AD52" s="1253"/>
      <c r="AE52" s="1253"/>
      <c r="AF52" s="1253"/>
      <c r="AG52" s="1253"/>
      <c r="AH52" s="1253"/>
      <c r="AI52" s="1253"/>
      <c r="AJ52" s="1253"/>
      <c r="AK52" s="1253"/>
      <c r="AL52" s="1253"/>
      <c r="AM52" s="1253"/>
      <c r="AN52" s="1253"/>
      <c r="AO52" s="1253"/>
      <c r="AP52" s="1253"/>
      <c r="AQ52" s="1253"/>
      <c r="AR52" s="1253"/>
      <c r="AS52" s="1253"/>
      <c r="AT52" s="1253"/>
      <c r="AU52" s="1253"/>
      <c r="AV52" s="1253"/>
      <c r="AW52" s="1253"/>
      <c r="AX52" s="1253"/>
      <c r="AY52" s="1253"/>
      <c r="AZ52" s="1253"/>
      <c r="BA52" s="1253"/>
      <c r="BB52" s="1253"/>
      <c r="BC52" s="1253"/>
      <c r="BD52" s="1253"/>
      <c r="BE52" s="1253"/>
      <c r="BF52" s="1253"/>
      <c r="BG52" s="1253"/>
      <c r="BH52" s="1253"/>
      <c r="BI52" s="1253"/>
      <c r="BJ52" s="1253"/>
      <c r="BK52" s="1253"/>
      <c r="BL52" s="1253"/>
      <c r="BM52" s="1253"/>
      <c r="BN52" s="1253"/>
      <c r="BO52" s="1253"/>
      <c r="BP52" s="1253"/>
      <c r="BQ52" s="1253"/>
      <c r="BR52" s="1253"/>
      <c r="BS52" s="1253"/>
      <c r="BT52" s="1253"/>
      <c r="BU52" s="1253"/>
      <c r="BV52" s="1253"/>
      <c r="BW52" s="1253"/>
      <c r="BX52" s="1253"/>
      <c r="BY52" s="1253"/>
      <c r="BZ52" s="1253"/>
      <c r="CA52" s="1253"/>
      <c r="CB52" s="1253"/>
      <c r="CC52" s="1253"/>
      <c r="CD52" s="1253"/>
      <c r="CE52" s="1253"/>
      <c r="CF52" s="1253"/>
      <c r="CG52" s="1254"/>
      <c r="CH52" s="632" t="s">
        <v>635</v>
      </c>
      <c r="CI52" s="587"/>
      <c r="CJ52" s="591"/>
      <c r="CK52" s="591" t="str">
        <f t="shared" si="1"/>
        <v xml:space="preserve">Источник тепловой энергии  </v>
      </c>
      <c r="CL52" s="591"/>
      <c r="CM52" s="591"/>
      <c r="CN52" s="591"/>
      <c r="CO52" s="587"/>
      <c r="CP52" s="587"/>
      <c r="CQ52" s="587"/>
      <c r="CR52" s="587"/>
      <c r="CS52" s="587"/>
      <c r="CT52" s="587"/>
      <c r="CU52" s="587"/>
    </row>
    <row r="53" spans="1:99" s="525" customFormat="1" ht="101.25">
      <c r="A53" s="1172"/>
      <c r="B53" s="1172"/>
      <c r="C53" s="1172"/>
      <c r="D53" s="1172"/>
      <c r="E53" s="1172">
        <v>1</v>
      </c>
      <c r="F53" s="869"/>
      <c r="G53" s="869"/>
      <c r="H53" s="867">
        <v>1</v>
      </c>
      <c r="I53" s="1172">
        <v>1</v>
      </c>
      <c r="J53" s="869"/>
      <c r="K53" s="874"/>
      <c r="L53" s="595" t="str">
        <f>mergeValue(A53)&amp;"."&amp;mergeValue(B53)&amp;"."&amp;mergeValue(C53)&amp;"."&amp;mergeValue(D53)&amp;"."&amp;mergeValue(E53)</f>
        <v>1.1.1.1.1</v>
      </c>
      <c r="M53" s="556" t="s">
        <v>9</v>
      </c>
      <c r="N53" s="648"/>
      <c r="O53" s="1175"/>
      <c r="P53" s="1176"/>
      <c r="Q53" s="1176"/>
      <c r="R53" s="1176"/>
      <c r="S53" s="1176"/>
      <c r="T53" s="1176"/>
      <c r="U53" s="1176"/>
      <c r="V53" s="1176"/>
      <c r="W53" s="1176"/>
      <c r="X53" s="1176"/>
      <c r="Y53" s="1176"/>
      <c r="Z53" s="1176"/>
      <c r="AA53" s="1176"/>
      <c r="AB53" s="1176"/>
      <c r="AC53" s="1176"/>
      <c r="AD53" s="1176"/>
      <c r="AE53" s="1176"/>
      <c r="AF53" s="1176"/>
      <c r="AG53" s="1176"/>
      <c r="AH53" s="1176"/>
      <c r="AI53" s="1176"/>
      <c r="AJ53" s="1176"/>
      <c r="AK53" s="1176"/>
      <c r="AL53" s="1176"/>
      <c r="AM53" s="1176"/>
      <c r="AN53" s="1176"/>
      <c r="AO53" s="1176"/>
      <c r="AP53" s="1176"/>
      <c r="AQ53" s="1176"/>
      <c r="AR53" s="1176"/>
      <c r="AS53" s="1176"/>
      <c r="AT53" s="1176"/>
      <c r="AU53" s="1176"/>
      <c r="AV53" s="1176"/>
      <c r="AW53" s="1176"/>
      <c r="AX53" s="1176"/>
      <c r="AY53" s="1176"/>
      <c r="AZ53" s="1176"/>
      <c r="BA53" s="1176"/>
      <c r="BB53" s="1176"/>
      <c r="BC53" s="1176"/>
      <c r="BD53" s="1176"/>
      <c r="BE53" s="1176"/>
      <c r="BF53" s="1176"/>
      <c r="BG53" s="1176"/>
      <c r="BH53" s="1176"/>
      <c r="BI53" s="1176"/>
      <c r="BJ53" s="1176"/>
      <c r="BK53" s="1176"/>
      <c r="BL53" s="1176"/>
      <c r="BM53" s="1176"/>
      <c r="BN53" s="1176"/>
      <c r="BO53" s="1176"/>
      <c r="BP53" s="1176"/>
      <c r="BQ53" s="1176"/>
      <c r="BR53" s="1176"/>
      <c r="BS53" s="1176"/>
      <c r="BT53" s="1176"/>
      <c r="BU53" s="1176"/>
      <c r="BV53" s="1176"/>
      <c r="BW53" s="1176"/>
      <c r="BX53" s="1176"/>
      <c r="BY53" s="1176"/>
      <c r="BZ53" s="1176"/>
      <c r="CA53" s="1176"/>
      <c r="CB53" s="1176"/>
      <c r="CC53" s="1176"/>
      <c r="CD53" s="1176"/>
      <c r="CE53" s="1176"/>
      <c r="CF53" s="1176"/>
      <c r="CG53" s="1177"/>
      <c r="CH53" s="632" t="s">
        <v>639</v>
      </c>
      <c r="CI53" s="587"/>
      <c r="CJ53" s="591"/>
      <c r="CK53" s="591" t="str">
        <f t="shared" si="1"/>
        <v>Схема подключения теплопотребляющей установки к коллектору источника тепловой энергии</v>
      </c>
      <c r="CL53" s="591"/>
      <c r="CM53" s="591"/>
      <c r="CN53" s="591"/>
      <c r="CO53" s="587"/>
      <c r="CP53" s="587"/>
      <c r="CQ53" s="587"/>
      <c r="CR53" s="587"/>
      <c r="CS53" s="587"/>
      <c r="CT53" s="587"/>
      <c r="CU53" s="587"/>
    </row>
    <row r="54" spans="1:99" s="525" customFormat="1" ht="90">
      <c r="A54" s="1172"/>
      <c r="B54" s="1172"/>
      <c r="C54" s="1172"/>
      <c r="D54" s="1172"/>
      <c r="E54" s="1172"/>
      <c r="F54" s="1172">
        <v>1</v>
      </c>
      <c r="G54" s="867"/>
      <c r="H54" s="867"/>
      <c r="I54" s="1172"/>
      <c r="J54" s="1172">
        <v>1</v>
      </c>
      <c r="K54" s="875"/>
      <c r="L54" s="595" t="str">
        <f>mergeValue(A54)&amp;"."&amp;mergeValue(B54)&amp;"."&amp;mergeValue(C54)&amp;"."&amp;mergeValue(D54)&amp;"."&amp;mergeValue(E54)&amp;"."&amp;mergeValue(F54)</f>
        <v>1.1.1.1.1.1</v>
      </c>
      <c r="M54" s="557" t="s">
        <v>10</v>
      </c>
      <c r="N54" s="648"/>
      <c r="O54" s="1175"/>
      <c r="P54" s="1176"/>
      <c r="Q54" s="1176"/>
      <c r="R54" s="1176"/>
      <c r="S54" s="1176"/>
      <c r="T54" s="1176"/>
      <c r="U54" s="1176"/>
      <c r="V54" s="1176"/>
      <c r="W54" s="1176"/>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c r="AZ54" s="1176"/>
      <c r="BA54" s="1176"/>
      <c r="BB54" s="1176"/>
      <c r="BC54" s="1176"/>
      <c r="BD54" s="1176"/>
      <c r="BE54" s="1176"/>
      <c r="BF54" s="1176"/>
      <c r="BG54" s="1176"/>
      <c r="BH54" s="1176"/>
      <c r="BI54" s="1176"/>
      <c r="BJ54" s="1176"/>
      <c r="BK54" s="1176"/>
      <c r="BL54" s="1176"/>
      <c r="BM54" s="1176"/>
      <c r="BN54" s="1176"/>
      <c r="BO54" s="1176"/>
      <c r="BP54" s="1176"/>
      <c r="BQ54" s="1176"/>
      <c r="BR54" s="1176"/>
      <c r="BS54" s="1176"/>
      <c r="BT54" s="1176"/>
      <c r="BU54" s="1176"/>
      <c r="BV54" s="1176"/>
      <c r="BW54" s="1176"/>
      <c r="BX54" s="1176"/>
      <c r="BY54" s="1176"/>
      <c r="BZ54" s="1176"/>
      <c r="CA54" s="1176"/>
      <c r="CB54" s="1176"/>
      <c r="CC54" s="1176"/>
      <c r="CD54" s="1176"/>
      <c r="CE54" s="1176"/>
      <c r="CF54" s="1176"/>
      <c r="CG54" s="1177"/>
      <c r="CH54" s="632" t="s">
        <v>637</v>
      </c>
      <c r="CI54" s="587"/>
      <c r="CJ54" s="591"/>
      <c r="CK54" s="591" t="str">
        <f t="shared" si="1"/>
        <v>Группа потребителей</v>
      </c>
      <c r="CL54" s="591"/>
      <c r="CM54" s="591"/>
      <c r="CN54" s="591"/>
      <c r="CO54" s="587"/>
      <c r="CP54" s="587"/>
      <c r="CQ54" s="587"/>
      <c r="CR54" s="587"/>
      <c r="CS54" s="587"/>
      <c r="CT54" s="587"/>
      <c r="CU54" s="587"/>
    </row>
    <row r="55" spans="1:99" s="525" customFormat="1" ht="195.75" customHeight="1">
      <c r="A55" s="1172"/>
      <c r="B55" s="1172"/>
      <c r="C55" s="1172"/>
      <c r="D55" s="1172"/>
      <c r="E55" s="1172"/>
      <c r="F55" s="1172"/>
      <c r="G55" s="867">
        <v>1</v>
      </c>
      <c r="H55" s="867"/>
      <c r="I55" s="1172"/>
      <c r="J55" s="1172"/>
      <c r="K55" s="875">
        <v>1</v>
      </c>
      <c r="L55" s="595" t="str">
        <f>mergeValue(A55)&amp;"."&amp;mergeValue(B55)&amp;"."&amp;mergeValue(C55)&amp;"."&amp;mergeValue(D55)&amp;"."&amp;mergeValue(E55)&amp;"."&amp;mergeValue(F55)&amp;"."&amp;mergeValue(G55)</f>
        <v>1.1.1.1.1.1.1</v>
      </c>
      <c r="M55" s="1071"/>
      <c r="N55" s="648"/>
      <c r="O55" s="685"/>
      <c r="P55" s="564"/>
      <c r="Q55" s="1096"/>
      <c r="R55" s="1178"/>
      <c r="S55" s="1179" t="s">
        <v>84</v>
      </c>
      <c r="T55" s="1178"/>
      <c r="U55" s="1179" t="s">
        <v>84</v>
      </c>
      <c r="V55" s="685"/>
      <c r="W55" s="765"/>
      <c r="X55" s="1096"/>
      <c r="Y55" s="1178"/>
      <c r="Z55" s="1179" t="s">
        <v>84</v>
      </c>
      <c r="AA55" s="1178"/>
      <c r="AB55" s="1179" t="s">
        <v>84</v>
      </c>
      <c r="AC55" s="685"/>
      <c r="AD55" s="765"/>
      <c r="AE55" s="1096"/>
      <c r="AF55" s="1178"/>
      <c r="AG55" s="1179" t="s">
        <v>84</v>
      </c>
      <c r="AH55" s="1178"/>
      <c r="AI55" s="1179" t="s">
        <v>84</v>
      </c>
      <c r="AJ55" s="685"/>
      <c r="AK55" s="765"/>
      <c r="AL55" s="1096"/>
      <c r="AM55" s="1178"/>
      <c r="AN55" s="1179" t="s">
        <v>84</v>
      </c>
      <c r="AO55" s="1178"/>
      <c r="AP55" s="1179" t="s">
        <v>84</v>
      </c>
      <c r="AQ55" s="685"/>
      <c r="AR55" s="765"/>
      <c r="AS55" s="1096"/>
      <c r="AT55" s="1178"/>
      <c r="AU55" s="1179" t="s">
        <v>84</v>
      </c>
      <c r="AV55" s="1178"/>
      <c r="AW55" s="1179" t="s">
        <v>84</v>
      </c>
      <c r="AX55" s="685"/>
      <c r="AY55" s="765"/>
      <c r="AZ55" s="1096"/>
      <c r="BA55" s="1178"/>
      <c r="BB55" s="1179" t="s">
        <v>84</v>
      </c>
      <c r="BC55" s="1178"/>
      <c r="BD55" s="1179" t="s">
        <v>84</v>
      </c>
      <c r="BE55" s="685"/>
      <c r="BF55" s="765"/>
      <c r="BG55" s="1096"/>
      <c r="BH55" s="1178"/>
      <c r="BI55" s="1179" t="s">
        <v>84</v>
      </c>
      <c r="BJ55" s="1178"/>
      <c r="BK55" s="1179" t="s">
        <v>84</v>
      </c>
      <c r="BL55" s="685"/>
      <c r="BM55" s="765"/>
      <c r="BN55" s="1096"/>
      <c r="BO55" s="1178"/>
      <c r="BP55" s="1179" t="s">
        <v>84</v>
      </c>
      <c r="BQ55" s="1178"/>
      <c r="BR55" s="1179" t="s">
        <v>84</v>
      </c>
      <c r="BS55" s="685"/>
      <c r="BT55" s="765"/>
      <c r="BU55" s="1096"/>
      <c r="BV55" s="1178"/>
      <c r="BW55" s="1179" t="s">
        <v>84</v>
      </c>
      <c r="BX55" s="1178"/>
      <c r="BY55" s="1179" t="s">
        <v>84</v>
      </c>
      <c r="BZ55" s="685"/>
      <c r="CA55" s="765"/>
      <c r="CB55" s="1096"/>
      <c r="CC55" s="1178"/>
      <c r="CD55" s="1179" t="s">
        <v>84</v>
      </c>
      <c r="CE55" s="1178"/>
      <c r="CF55" s="1179" t="s">
        <v>85</v>
      </c>
      <c r="CG55" s="564"/>
      <c r="CH55" s="1171" t="s">
        <v>656</v>
      </c>
      <c r="CI55" s="587" t="str">
        <f>strCheckDate(O56:CG56)</f>
        <v/>
      </c>
      <c r="CJ55" s="591"/>
      <c r="CK55" s="591" t="str">
        <f t="shared" si="1"/>
        <v/>
      </c>
      <c r="CL55" s="591"/>
      <c r="CM55" s="591"/>
      <c r="CN55" s="591"/>
      <c r="CO55" s="587"/>
      <c r="CP55" s="587"/>
      <c r="CQ55" s="587"/>
      <c r="CR55" s="587"/>
      <c r="CS55" s="587"/>
      <c r="CT55" s="587"/>
      <c r="CU55" s="587"/>
    </row>
    <row r="56" spans="1:99" s="525" customFormat="1" ht="14.25" customHeight="1" hidden="1">
      <c r="A56" s="1172"/>
      <c r="B56" s="1172"/>
      <c r="C56" s="1172"/>
      <c r="D56" s="1172"/>
      <c r="E56" s="1172"/>
      <c r="F56" s="1172"/>
      <c r="G56" s="867"/>
      <c r="H56" s="867"/>
      <c r="I56" s="1172"/>
      <c r="J56" s="1172"/>
      <c r="K56" s="875"/>
      <c r="L56" s="602"/>
      <c r="M56" s="648"/>
      <c r="N56" s="648"/>
      <c r="O56" s="564"/>
      <c r="P56" s="564"/>
      <c r="Q56" s="586" t="str">
        <f>R55&amp;"-"&amp;T55</f>
        <v>-</v>
      </c>
      <c r="R56" s="1178"/>
      <c r="S56" s="1179"/>
      <c r="T56" s="1178"/>
      <c r="U56" s="1179"/>
      <c r="V56" s="765"/>
      <c r="W56" s="765"/>
      <c r="X56" s="771" t="str">
        <f>Y55&amp;"-"&amp;AA55</f>
        <v>-</v>
      </c>
      <c r="Y56" s="1178"/>
      <c r="Z56" s="1179"/>
      <c r="AA56" s="1178"/>
      <c r="AB56" s="1179"/>
      <c r="AC56" s="765"/>
      <c r="AD56" s="765"/>
      <c r="AE56" s="771" t="str">
        <f>AF55&amp;"-"&amp;AH55</f>
        <v>-</v>
      </c>
      <c r="AF56" s="1178"/>
      <c r="AG56" s="1179"/>
      <c r="AH56" s="1178"/>
      <c r="AI56" s="1179"/>
      <c r="AJ56" s="765"/>
      <c r="AK56" s="765"/>
      <c r="AL56" s="771" t="str">
        <f>AM55&amp;"-"&amp;AO55</f>
        <v>-</v>
      </c>
      <c r="AM56" s="1178"/>
      <c r="AN56" s="1179"/>
      <c r="AO56" s="1178"/>
      <c r="AP56" s="1179"/>
      <c r="AQ56" s="765"/>
      <c r="AR56" s="765"/>
      <c r="AS56" s="771" t="str">
        <f>AT55&amp;"-"&amp;AV55</f>
        <v>-</v>
      </c>
      <c r="AT56" s="1178"/>
      <c r="AU56" s="1179"/>
      <c r="AV56" s="1178"/>
      <c r="AW56" s="1179"/>
      <c r="AX56" s="765"/>
      <c r="AY56" s="765"/>
      <c r="AZ56" s="771" t="str">
        <f>BA55&amp;"-"&amp;BC55</f>
        <v>-</v>
      </c>
      <c r="BA56" s="1178"/>
      <c r="BB56" s="1179"/>
      <c r="BC56" s="1178"/>
      <c r="BD56" s="1179"/>
      <c r="BE56" s="765"/>
      <c r="BF56" s="765"/>
      <c r="BG56" s="771" t="str">
        <f>BH55&amp;"-"&amp;BJ55</f>
        <v>-</v>
      </c>
      <c r="BH56" s="1178"/>
      <c r="BI56" s="1179"/>
      <c r="BJ56" s="1178"/>
      <c r="BK56" s="1179"/>
      <c r="BL56" s="765"/>
      <c r="BM56" s="765"/>
      <c r="BN56" s="771" t="str">
        <f>BO55&amp;"-"&amp;BQ55</f>
        <v>-</v>
      </c>
      <c r="BO56" s="1178"/>
      <c r="BP56" s="1179"/>
      <c r="BQ56" s="1178"/>
      <c r="BR56" s="1179"/>
      <c r="BS56" s="765"/>
      <c r="BT56" s="765"/>
      <c r="BU56" s="771" t="str">
        <f>BV55&amp;"-"&amp;BX55</f>
        <v>-</v>
      </c>
      <c r="BV56" s="1178"/>
      <c r="BW56" s="1179"/>
      <c r="BX56" s="1178"/>
      <c r="BY56" s="1179"/>
      <c r="BZ56" s="765"/>
      <c r="CA56" s="765"/>
      <c r="CB56" s="771" t="str">
        <f>CC55&amp;"-"&amp;CE55</f>
        <v>-</v>
      </c>
      <c r="CC56" s="1178"/>
      <c r="CD56" s="1179"/>
      <c r="CE56" s="1178"/>
      <c r="CF56" s="1179"/>
      <c r="CG56" s="564"/>
      <c r="CH56" s="1171"/>
      <c r="CI56" s="587"/>
      <c r="CJ56" s="591"/>
      <c r="CK56" s="591" t="str">
        <f t="shared" si="1"/>
        <v/>
      </c>
      <c r="CL56" s="591"/>
      <c r="CM56" s="591"/>
      <c r="CN56" s="591"/>
      <c r="CO56" s="587"/>
      <c r="CP56" s="587"/>
      <c r="CQ56" s="587"/>
      <c r="CR56" s="587"/>
      <c r="CS56" s="587"/>
      <c r="CT56" s="587"/>
      <c r="CU56" s="587"/>
    </row>
    <row r="57" spans="1:99" s="525" customFormat="1" ht="15" customHeight="1">
      <c r="A57" s="1172"/>
      <c r="B57" s="1172"/>
      <c r="C57" s="1172"/>
      <c r="D57" s="1172"/>
      <c r="E57" s="1172"/>
      <c r="F57" s="1172"/>
      <c r="G57" s="869"/>
      <c r="H57" s="867"/>
      <c r="I57" s="1172"/>
      <c r="J57" s="1172"/>
      <c r="K57" s="874"/>
      <c r="L57" s="540"/>
      <c r="M57" s="559" t="s">
        <v>25</v>
      </c>
      <c r="N57" s="566"/>
      <c r="O57" s="566"/>
      <c r="P57" s="566"/>
      <c r="Q57" s="566"/>
      <c r="R57" s="566"/>
      <c r="S57" s="566"/>
      <c r="T57" s="566"/>
      <c r="U57" s="566"/>
      <c r="V57" s="1008"/>
      <c r="W57" s="1008"/>
      <c r="X57" s="1008"/>
      <c r="Y57" s="1008"/>
      <c r="Z57" s="1008"/>
      <c r="AA57" s="1008"/>
      <c r="AB57" s="1008"/>
      <c r="AC57" s="1008"/>
      <c r="AD57" s="1008"/>
      <c r="AE57" s="1008"/>
      <c r="AF57" s="1008"/>
      <c r="AG57" s="1008"/>
      <c r="AH57" s="1008"/>
      <c r="AI57" s="1008"/>
      <c r="AJ57" s="1008"/>
      <c r="AK57" s="1008"/>
      <c r="AL57" s="1008"/>
      <c r="AM57" s="1008"/>
      <c r="AN57" s="1008"/>
      <c r="AO57" s="1008"/>
      <c r="AP57" s="1008"/>
      <c r="AQ57" s="1008"/>
      <c r="AR57" s="1008"/>
      <c r="AS57" s="1008"/>
      <c r="AT57" s="1008"/>
      <c r="AU57" s="1008"/>
      <c r="AV57" s="1008"/>
      <c r="AW57" s="1008"/>
      <c r="AX57" s="1008"/>
      <c r="AY57" s="1008"/>
      <c r="AZ57" s="1008"/>
      <c r="BA57" s="1008"/>
      <c r="BB57" s="1008"/>
      <c r="BC57" s="1008"/>
      <c r="BD57" s="1008"/>
      <c r="BE57" s="1008"/>
      <c r="BF57" s="1008"/>
      <c r="BG57" s="1008"/>
      <c r="BH57" s="1008"/>
      <c r="BI57" s="1008"/>
      <c r="BJ57" s="1008"/>
      <c r="BK57" s="1008"/>
      <c r="BL57" s="1008"/>
      <c r="BM57" s="1008"/>
      <c r="BN57" s="1008"/>
      <c r="BO57" s="1008"/>
      <c r="BP57" s="1008"/>
      <c r="BQ57" s="1008"/>
      <c r="BR57" s="1008"/>
      <c r="BS57" s="1008"/>
      <c r="BT57" s="1008"/>
      <c r="BU57" s="1008"/>
      <c r="BV57" s="1008"/>
      <c r="BW57" s="1008"/>
      <c r="BX57" s="1008"/>
      <c r="BY57" s="1008"/>
      <c r="BZ57" s="1008"/>
      <c r="CA57" s="1008"/>
      <c r="CB57" s="1008"/>
      <c r="CC57" s="1008"/>
      <c r="CD57" s="1008"/>
      <c r="CE57" s="1008"/>
      <c r="CF57" s="1008"/>
      <c r="CG57" s="562"/>
      <c r="CH57" s="1171"/>
      <c r="CI57" s="587"/>
      <c r="CJ57" s="591"/>
      <c r="CK57" s="591" t="str">
        <f t="shared" si="1"/>
        <v>Добавить вид теплоносителя (параметры теплоносителя)</v>
      </c>
      <c r="CL57" s="591"/>
      <c r="CM57" s="591"/>
      <c r="CN57" s="591"/>
      <c r="CO57" s="587"/>
      <c r="CP57" s="587"/>
      <c r="CQ57" s="587"/>
      <c r="CR57" s="587"/>
      <c r="CS57" s="587"/>
      <c r="CT57" s="587"/>
      <c r="CU57" s="587"/>
    </row>
    <row r="58" spans="1:99" s="525" customFormat="1" ht="15" customHeight="1">
      <c r="A58" s="1172"/>
      <c r="B58" s="1172"/>
      <c r="C58" s="1172"/>
      <c r="D58" s="1172"/>
      <c r="E58" s="1172"/>
      <c r="F58" s="869"/>
      <c r="G58" s="869"/>
      <c r="H58" s="867"/>
      <c r="I58" s="1172"/>
      <c r="J58" s="869"/>
      <c r="K58" s="874"/>
      <c r="L58" s="540"/>
      <c r="M58" s="558" t="s">
        <v>11</v>
      </c>
      <c r="N58" s="566"/>
      <c r="O58" s="566"/>
      <c r="P58" s="566"/>
      <c r="Q58" s="566"/>
      <c r="R58" s="566"/>
      <c r="S58" s="566"/>
      <c r="T58" s="566"/>
      <c r="U58" s="565"/>
      <c r="V58" s="1008"/>
      <c r="W58" s="1008"/>
      <c r="X58" s="1008"/>
      <c r="Y58" s="1008"/>
      <c r="Z58" s="1008"/>
      <c r="AA58" s="1008"/>
      <c r="AB58" s="1007"/>
      <c r="AC58" s="1008"/>
      <c r="AD58" s="1008"/>
      <c r="AE58" s="1008"/>
      <c r="AF58" s="1008"/>
      <c r="AG58" s="1008"/>
      <c r="AH58" s="1008"/>
      <c r="AI58" s="1007"/>
      <c r="AJ58" s="1008"/>
      <c r="AK58" s="1008"/>
      <c r="AL58" s="1008"/>
      <c r="AM58" s="1008"/>
      <c r="AN58" s="1008"/>
      <c r="AO58" s="1008"/>
      <c r="AP58" s="1007"/>
      <c r="AQ58" s="1008"/>
      <c r="AR58" s="1008"/>
      <c r="AS58" s="1008"/>
      <c r="AT58" s="1008"/>
      <c r="AU58" s="1008"/>
      <c r="AV58" s="1008"/>
      <c r="AW58" s="1007"/>
      <c r="AX58" s="1008"/>
      <c r="AY58" s="1008"/>
      <c r="AZ58" s="1008"/>
      <c r="BA58" s="1008"/>
      <c r="BB58" s="1008"/>
      <c r="BC58" s="1008"/>
      <c r="BD58" s="1007"/>
      <c r="BE58" s="1008"/>
      <c r="BF58" s="1008"/>
      <c r="BG58" s="1008"/>
      <c r="BH58" s="1008"/>
      <c r="BI58" s="1008"/>
      <c r="BJ58" s="1008"/>
      <c r="BK58" s="1007"/>
      <c r="BL58" s="1008"/>
      <c r="BM58" s="1008"/>
      <c r="BN58" s="1008"/>
      <c r="BO58" s="1008"/>
      <c r="BP58" s="1008"/>
      <c r="BQ58" s="1008"/>
      <c r="BR58" s="1007"/>
      <c r="BS58" s="1008"/>
      <c r="BT58" s="1008"/>
      <c r="BU58" s="1008"/>
      <c r="BV58" s="1008"/>
      <c r="BW58" s="1008"/>
      <c r="BX58" s="1008"/>
      <c r="BY58" s="1007"/>
      <c r="BZ58" s="1008"/>
      <c r="CA58" s="1008"/>
      <c r="CB58" s="1008"/>
      <c r="CC58" s="1008"/>
      <c r="CD58" s="1008"/>
      <c r="CE58" s="1008"/>
      <c r="CF58" s="1007"/>
      <c r="CG58" s="566"/>
      <c r="CH58" s="667"/>
      <c r="CI58" s="587"/>
      <c r="CJ58" s="591"/>
      <c r="CK58" s="591" t="str">
        <f t="shared" si="1"/>
        <v>Добавить группу потребителей</v>
      </c>
      <c r="CL58" s="591"/>
      <c r="CM58" s="591"/>
      <c r="CN58" s="591"/>
      <c r="CO58" s="587"/>
      <c r="CP58" s="587"/>
      <c r="CQ58" s="587"/>
      <c r="CR58" s="587"/>
      <c r="CS58" s="587"/>
      <c r="CT58" s="587"/>
      <c r="CU58" s="587"/>
    </row>
    <row r="59" spans="1:99" s="525" customFormat="1" ht="15" customHeight="1">
      <c r="A59" s="1172"/>
      <c r="B59" s="1172"/>
      <c r="C59" s="1172"/>
      <c r="D59" s="1172"/>
      <c r="E59" s="873"/>
      <c r="F59" s="869"/>
      <c r="G59" s="869"/>
      <c r="H59" s="869"/>
      <c r="I59" s="865"/>
      <c r="J59" s="862"/>
      <c r="K59" s="872"/>
      <c r="L59" s="540"/>
      <c r="M59" s="553" t="s">
        <v>12</v>
      </c>
      <c r="N59" s="566"/>
      <c r="O59" s="566"/>
      <c r="P59" s="566"/>
      <c r="Q59" s="566"/>
      <c r="R59" s="566"/>
      <c r="S59" s="566"/>
      <c r="T59" s="566"/>
      <c r="U59" s="565"/>
      <c r="V59" s="1008"/>
      <c r="W59" s="1008"/>
      <c r="X59" s="1008"/>
      <c r="Y59" s="1008"/>
      <c r="Z59" s="1008"/>
      <c r="AA59" s="1008"/>
      <c r="AB59" s="1007"/>
      <c r="AC59" s="1008"/>
      <c r="AD59" s="1008"/>
      <c r="AE59" s="1008"/>
      <c r="AF59" s="1008"/>
      <c r="AG59" s="1008"/>
      <c r="AH59" s="1008"/>
      <c r="AI59" s="1007"/>
      <c r="AJ59" s="1008"/>
      <c r="AK59" s="1008"/>
      <c r="AL59" s="1008"/>
      <c r="AM59" s="1008"/>
      <c r="AN59" s="1008"/>
      <c r="AO59" s="1008"/>
      <c r="AP59" s="1007"/>
      <c r="AQ59" s="1008"/>
      <c r="AR59" s="1008"/>
      <c r="AS59" s="1008"/>
      <c r="AT59" s="1008"/>
      <c r="AU59" s="1008"/>
      <c r="AV59" s="1008"/>
      <c r="AW59" s="1007"/>
      <c r="AX59" s="1008"/>
      <c r="AY59" s="1008"/>
      <c r="AZ59" s="1008"/>
      <c r="BA59" s="1008"/>
      <c r="BB59" s="1008"/>
      <c r="BC59" s="1008"/>
      <c r="BD59" s="1007"/>
      <c r="BE59" s="1008"/>
      <c r="BF59" s="1008"/>
      <c r="BG59" s="1008"/>
      <c r="BH59" s="1008"/>
      <c r="BI59" s="1008"/>
      <c r="BJ59" s="1008"/>
      <c r="BK59" s="1007"/>
      <c r="BL59" s="1008"/>
      <c r="BM59" s="1008"/>
      <c r="BN59" s="1008"/>
      <c r="BO59" s="1008"/>
      <c r="BP59" s="1008"/>
      <c r="BQ59" s="1008"/>
      <c r="BR59" s="1007"/>
      <c r="BS59" s="1008"/>
      <c r="BT59" s="1008"/>
      <c r="BU59" s="1008"/>
      <c r="BV59" s="1008"/>
      <c r="BW59" s="1008"/>
      <c r="BX59" s="1008"/>
      <c r="BY59" s="1007"/>
      <c r="BZ59" s="1008"/>
      <c r="CA59" s="1008"/>
      <c r="CB59" s="1008"/>
      <c r="CC59" s="1008"/>
      <c r="CD59" s="1008"/>
      <c r="CE59" s="1008"/>
      <c r="CF59" s="1007"/>
      <c r="CG59" s="566"/>
      <c r="CH59" s="667"/>
      <c r="CI59" s="587"/>
      <c r="CJ59" s="591"/>
      <c r="CK59" s="591" t="str">
        <f t="shared" si="1"/>
        <v>Добавить схему подключения</v>
      </c>
      <c r="CL59" s="591"/>
      <c r="CM59" s="591"/>
      <c r="CN59" s="591"/>
      <c r="CO59" s="587"/>
      <c r="CP59" s="587"/>
      <c r="CQ59" s="587"/>
      <c r="CR59" s="587"/>
      <c r="CS59" s="587"/>
      <c r="CT59" s="587"/>
      <c r="CU59" s="587"/>
    </row>
    <row r="60" spans="1:99" s="525" customFormat="1" ht="15" customHeight="1">
      <c r="A60" s="1172"/>
      <c r="B60" s="1172"/>
      <c r="C60" s="1172"/>
      <c r="D60" s="873"/>
      <c r="E60" s="873"/>
      <c r="F60" s="869"/>
      <c r="G60" s="869"/>
      <c r="H60" s="869"/>
      <c r="I60" s="865"/>
      <c r="J60" s="862"/>
      <c r="K60" s="872"/>
      <c r="L60" s="540"/>
      <c r="M60" s="552" t="s">
        <v>17</v>
      </c>
      <c r="N60" s="566"/>
      <c r="O60" s="566"/>
      <c r="P60" s="566"/>
      <c r="Q60" s="566"/>
      <c r="R60" s="566"/>
      <c r="S60" s="566"/>
      <c r="T60" s="566"/>
      <c r="U60" s="565"/>
      <c r="V60" s="1008"/>
      <c r="W60" s="1008"/>
      <c r="X60" s="1008"/>
      <c r="Y60" s="1008"/>
      <c r="Z60" s="1008"/>
      <c r="AA60" s="1008"/>
      <c r="AB60" s="1007"/>
      <c r="AC60" s="1008"/>
      <c r="AD60" s="1008"/>
      <c r="AE60" s="1008"/>
      <c r="AF60" s="1008"/>
      <c r="AG60" s="1008"/>
      <c r="AH60" s="1008"/>
      <c r="AI60" s="1007"/>
      <c r="AJ60" s="1008"/>
      <c r="AK60" s="1008"/>
      <c r="AL60" s="1008"/>
      <c r="AM60" s="1008"/>
      <c r="AN60" s="1008"/>
      <c r="AO60" s="1008"/>
      <c r="AP60" s="1007"/>
      <c r="AQ60" s="1008"/>
      <c r="AR60" s="1008"/>
      <c r="AS60" s="1008"/>
      <c r="AT60" s="1008"/>
      <c r="AU60" s="1008"/>
      <c r="AV60" s="1008"/>
      <c r="AW60" s="1007"/>
      <c r="AX60" s="1008"/>
      <c r="AY60" s="1008"/>
      <c r="AZ60" s="1008"/>
      <c r="BA60" s="1008"/>
      <c r="BB60" s="1008"/>
      <c r="BC60" s="1008"/>
      <c r="BD60" s="1007"/>
      <c r="BE60" s="1008"/>
      <c r="BF60" s="1008"/>
      <c r="BG60" s="1008"/>
      <c r="BH60" s="1008"/>
      <c r="BI60" s="1008"/>
      <c r="BJ60" s="1008"/>
      <c r="BK60" s="1007"/>
      <c r="BL60" s="1008"/>
      <c r="BM60" s="1008"/>
      <c r="BN60" s="1008"/>
      <c r="BO60" s="1008"/>
      <c r="BP60" s="1008"/>
      <c r="BQ60" s="1008"/>
      <c r="BR60" s="1007"/>
      <c r="BS60" s="1008"/>
      <c r="BT60" s="1008"/>
      <c r="BU60" s="1008"/>
      <c r="BV60" s="1008"/>
      <c r="BW60" s="1008"/>
      <c r="BX60" s="1008"/>
      <c r="BY60" s="1007"/>
      <c r="BZ60" s="1008"/>
      <c r="CA60" s="1008"/>
      <c r="CB60" s="1008"/>
      <c r="CC60" s="1008"/>
      <c r="CD60" s="1008"/>
      <c r="CE60" s="1008"/>
      <c r="CF60" s="1007"/>
      <c r="CG60" s="566"/>
      <c r="CH60" s="667"/>
      <c r="CI60" s="587"/>
      <c r="CJ60" s="591"/>
      <c r="CK60" s="591" t="str">
        <f t="shared" si="1"/>
        <v>Добавить источник тепловой энергии</v>
      </c>
      <c r="CL60" s="591"/>
      <c r="CM60" s="591"/>
      <c r="CN60" s="591"/>
      <c r="CO60" s="587"/>
      <c r="CP60" s="587"/>
      <c r="CQ60" s="587"/>
      <c r="CR60" s="587"/>
      <c r="CS60" s="587"/>
      <c r="CT60" s="587"/>
      <c r="CU60" s="587"/>
    </row>
    <row r="61" spans="1:99" s="525" customFormat="1" ht="15" customHeight="1">
      <c r="A61" s="1172"/>
      <c r="B61" s="1172"/>
      <c r="C61" s="873"/>
      <c r="D61" s="873"/>
      <c r="E61" s="873"/>
      <c r="F61" s="873"/>
      <c r="G61" s="878"/>
      <c r="H61" s="865"/>
      <c r="I61" s="876"/>
      <c r="J61" s="862"/>
      <c r="K61" s="877"/>
      <c r="L61" s="540"/>
      <c r="M61" s="551" t="s">
        <v>18</v>
      </c>
      <c r="N61" s="566"/>
      <c r="O61" s="566"/>
      <c r="P61" s="566"/>
      <c r="Q61" s="566"/>
      <c r="R61" s="566"/>
      <c r="S61" s="566"/>
      <c r="T61" s="566"/>
      <c r="U61" s="565"/>
      <c r="V61" s="1008"/>
      <c r="W61" s="1008"/>
      <c r="X61" s="1008"/>
      <c r="Y61" s="1008"/>
      <c r="Z61" s="1008"/>
      <c r="AA61" s="1008"/>
      <c r="AB61" s="1007"/>
      <c r="AC61" s="1008"/>
      <c r="AD61" s="1008"/>
      <c r="AE61" s="1008"/>
      <c r="AF61" s="1008"/>
      <c r="AG61" s="1008"/>
      <c r="AH61" s="1008"/>
      <c r="AI61" s="1007"/>
      <c r="AJ61" s="1008"/>
      <c r="AK61" s="1008"/>
      <c r="AL61" s="1008"/>
      <c r="AM61" s="1008"/>
      <c r="AN61" s="1008"/>
      <c r="AO61" s="1008"/>
      <c r="AP61" s="1007"/>
      <c r="AQ61" s="1008"/>
      <c r="AR61" s="1008"/>
      <c r="AS61" s="1008"/>
      <c r="AT61" s="1008"/>
      <c r="AU61" s="1008"/>
      <c r="AV61" s="1008"/>
      <c r="AW61" s="1007"/>
      <c r="AX61" s="1008"/>
      <c r="AY61" s="1008"/>
      <c r="AZ61" s="1008"/>
      <c r="BA61" s="1008"/>
      <c r="BB61" s="1008"/>
      <c r="BC61" s="1008"/>
      <c r="BD61" s="1007"/>
      <c r="BE61" s="1008"/>
      <c r="BF61" s="1008"/>
      <c r="BG61" s="1008"/>
      <c r="BH61" s="1008"/>
      <c r="BI61" s="1008"/>
      <c r="BJ61" s="1008"/>
      <c r="BK61" s="1007"/>
      <c r="BL61" s="1008"/>
      <c r="BM61" s="1008"/>
      <c r="BN61" s="1008"/>
      <c r="BO61" s="1008"/>
      <c r="BP61" s="1008"/>
      <c r="BQ61" s="1008"/>
      <c r="BR61" s="1007"/>
      <c r="BS61" s="1008"/>
      <c r="BT61" s="1008"/>
      <c r="BU61" s="1008"/>
      <c r="BV61" s="1008"/>
      <c r="BW61" s="1008"/>
      <c r="BX61" s="1008"/>
      <c r="BY61" s="1007"/>
      <c r="BZ61" s="1008"/>
      <c r="CA61" s="1008"/>
      <c r="CB61" s="1008"/>
      <c r="CC61" s="1008"/>
      <c r="CD61" s="1008"/>
      <c r="CE61" s="1008"/>
      <c r="CF61" s="1007"/>
      <c r="CG61" s="566"/>
      <c r="CH61" s="667"/>
      <c r="CI61" s="587"/>
      <c r="CJ61" s="591"/>
      <c r="CK61" s="591" t="str">
        <f t="shared" si="1"/>
        <v>Добавить наименование системы теплоснабжения</v>
      </c>
      <c r="CL61" s="591"/>
      <c r="CM61" s="591"/>
      <c r="CN61" s="591"/>
      <c r="CO61" s="587"/>
      <c r="CP61" s="587"/>
      <c r="CQ61" s="587"/>
      <c r="CR61" s="587"/>
      <c r="CS61" s="587"/>
      <c r="CT61" s="587"/>
      <c r="CU61" s="587"/>
    </row>
    <row r="62" spans="1:99" s="525" customFormat="1" ht="15" customHeight="1">
      <c r="A62" s="1172"/>
      <c r="B62" s="873"/>
      <c r="C62" s="873"/>
      <c r="D62" s="873"/>
      <c r="E62" s="873"/>
      <c r="F62" s="873"/>
      <c r="G62" s="878"/>
      <c r="H62" s="865"/>
      <c r="I62" s="865"/>
      <c r="J62" s="862"/>
      <c r="K62" s="872"/>
      <c r="L62" s="540"/>
      <c r="M62" s="560" t="s">
        <v>19</v>
      </c>
      <c r="N62" s="566"/>
      <c r="O62" s="566"/>
      <c r="P62" s="566"/>
      <c r="Q62" s="566"/>
      <c r="R62" s="566"/>
      <c r="S62" s="566"/>
      <c r="T62" s="566"/>
      <c r="U62" s="565"/>
      <c r="V62" s="1008"/>
      <c r="W62" s="1008"/>
      <c r="X62" s="1008"/>
      <c r="Y62" s="1008"/>
      <c r="Z62" s="1008"/>
      <c r="AA62" s="1008"/>
      <c r="AB62" s="1007"/>
      <c r="AC62" s="1008"/>
      <c r="AD62" s="1008"/>
      <c r="AE62" s="1008"/>
      <c r="AF62" s="1008"/>
      <c r="AG62" s="1008"/>
      <c r="AH62" s="1008"/>
      <c r="AI62" s="1007"/>
      <c r="AJ62" s="1008"/>
      <c r="AK62" s="1008"/>
      <c r="AL62" s="1008"/>
      <c r="AM62" s="1008"/>
      <c r="AN62" s="1008"/>
      <c r="AO62" s="1008"/>
      <c r="AP62" s="1007"/>
      <c r="AQ62" s="1008"/>
      <c r="AR62" s="1008"/>
      <c r="AS62" s="1008"/>
      <c r="AT62" s="1008"/>
      <c r="AU62" s="1008"/>
      <c r="AV62" s="1008"/>
      <c r="AW62" s="1007"/>
      <c r="AX62" s="1008"/>
      <c r="AY62" s="1008"/>
      <c r="AZ62" s="1008"/>
      <c r="BA62" s="1008"/>
      <c r="BB62" s="1008"/>
      <c r="BC62" s="1008"/>
      <c r="BD62" s="1007"/>
      <c r="BE62" s="1008"/>
      <c r="BF62" s="1008"/>
      <c r="BG62" s="1008"/>
      <c r="BH62" s="1008"/>
      <c r="BI62" s="1008"/>
      <c r="BJ62" s="1008"/>
      <c r="BK62" s="1007"/>
      <c r="BL62" s="1008"/>
      <c r="BM62" s="1008"/>
      <c r="BN62" s="1008"/>
      <c r="BO62" s="1008"/>
      <c r="BP62" s="1008"/>
      <c r="BQ62" s="1008"/>
      <c r="BR62" s="1007"/>
      <c r="BS62" s="1008"/>
      <c r="BT62" s="1008"/>
      <c r="BU62" s="1008"/>
      <c r="BV62" s="1008"/>
      <c r="BW62" s="1008"/>
      <c r="BX62" s="1008"/>
      <c r="BY62" s="1007"/>
      <c r="BZ62" s="1008"/>
      <c r="CA62" s="1008"/>
      <c r="CB62" s="1008"/>
      <c r="CC62" s="1008"/>
      <c r="CD62" s="1008"/>
      <c r="CE62" s="1008"/>
      <c r="CF62" s="1007"/>
      <c r="CG62" s="566"/>
      <c r="CH62" s="667"/>
      <c r="CI62" s="587"/>
      <c r="CJ62" s="591"/>
      <c r="CK62" s="591" t="str">
        <f t="shared" si="1"/>
        <v>Добавить территорию действия тарифа</v>
      </c>
      <c r="CL62" s="591"/>
      <c r="CM62" s="591"/>
      <c r="CN62" s="591"/>
      <c r="CO62" s="587"/>
      <c r="CP62" s="587"/>
      <c r="CQ62" s="587"/>
      <c r="CR62" s="587"/>
      <c r="CS62" s="587"/>
      <c r="CT62" s="587"/>
      <c r="CU62" s="587"/>
    </row>
    <row r="63" spans="1:34"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24:36" ht="18.75" customHeight="1">
      <c r="X64" s="204"/>
      <c r="Y64" s="204"/>
      <c r="Z64" s="204"/>
      <c r="AA64" s="204"/>
      <c r="AB64" s="204"/>
      <c r="AC64" s="204"/>
      <c r="AD64" s="204"/>
      <c r="AE64" s="204"/>
      <c r="AF64" s="204"/>
      <c r="AG64" s="204"/>
      <c r="AH64" s="204"/>
      <c r="AI64" s="204"/>
      <c r="AJ64" s="204"/>
    </row>
    <row r="65" spans="1:36" s="35" customFormat="1" ht="17.1" customHeight="1">
      <c r="A65" s="35" t="s">
        <v>13</v>
      </c>
      <c r="C65" s="35" t="s">
        <v>50</v>
      </c>
      <c r="V65" s="158"/>
      <c r="X65" s="217"/>
      <c r="Y65" s="217"/>
      <c r="Z65" s="217"/>
      <c r="AA65" s="217"/>
      <c r="AB65" s="217"/>
      <c r="AC65" s="217"/>
      <c r="AD65" s="217"/>
      <c r="AE65" s="217"/>
      <c r="AF65" s="217"/>
      <c r="AG65" s="217"/>
      <c r="AH65" s="217"/>
      <c r="AI65" s="217"/>
      <c r="AJ65" s="217"/>
    </row>
    <row r="66" spans="12:36" ht="17.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172">
        <v>1</v>
      </c>
      <c r="B67" s="885"/>
      <c r="C67" s="885"/>
      <c r="D67" s="885"/>
      <c r="E67" s="886"/>
      <c r="F67" s="887"/>
      <c r="G67" s="887"/>
      <c r="H67" s="887"/>
      <c r="I67" s="888"/>
      <c r="J67" s="883"/>
      <c r="K67" s="890"/>
      <c r="L67" s="595">
        <f>mergeValue(A67)</f>
        <v>1</v>
      </c>
      <c r="M67" s="643" t="s">
        <v>20</v>
      </c>
      <c r="N67" s="648"/>
      <c r="O67" s="1252"/>
      <c r="P67" s="1253"/>
      <c r="Q67" s="1253"/>
      <c r="R67" s="1253"/>
      <c r="S67" s="1253"/>
      <c r="T67" s="1253"/>
      <c r="U67" s="1253"/>
      <c r="V67" s="1254"/>
      <c r="W67" s="632" t="s">
        <v>477</v>
      </c>
      <c r="X67" s="587"/>
      <c r="Y67" s="591"/>
      <c r="Z67" s="591" t="str">
        <f t="shared" si="2" ref="Z67:Z80">IF(M67="","",M67)</f>
        <v>Наименование тарифа</v>
      </c>
      <c r="AA67" s="591"/>
      <c r="AB67" s="591"/>
      <c r="AC67" s="591"/>
      <c r="AD67" s="587"/>
      <c r="AE67" s="587"/>
      <c r="AF67" s="587"/>
      <c r="AG67" s="587"/>
      <c r="AH67" s="587"/>
      <c r="AI67" s="587"/>
      <c r="AJ67" s="587"/>
    </row>
    <row r="68" spans="1:36" s="525" customFormat="1" ht="22.5">
      <c r="A68" s="1172"/>
      <c r="B68" s="1172">
        <v>1</v>
      </c>
      <c r="C68" s="885"/>
      <c r="D68" s="885"/>
      <c r="E68" s="887"/>
      <c r="F68" s="887"/>
      <c r="G68" s="887"/>
      <c r="H68" s="887"/>
      <c r="I68" s="882"/>
      <c r="J68" s="881"/>
      <c r="K68" s="884"/>
      <c r="L68" s="595" t="str">
        <f>mergeValue(A68)&amp;"."&amp;mergeValue(B68)</f>
        <v>1.1</v>
      </c>
      <c r="M68" s="548" t="s">
        <v>16</v>
      </c>
      <c r="N68" s="648"/>
      <c r="O68" s="1252"/>
      <c r="P68" s="1253"/>
      <c r="Q68" s="1253"/>
      <c r="R68" s="1253"/>
      <c r="S68" s="1253"/>
      <c r="T68" s="1253"/>
      <c r="U68" s="1253"/>
      <c r="V68" s="1254"/>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172"/>
      <c r="B69" s="1172"/>
      <c r="C69" s="1172">
        <v>1</v>
      </c>
      <c r="D69" s="885"/>
      <c r="E69" s="887"/>
      <c r="F69" s="887"/>
      <c r="G69" s="887"/>
      <c r="H69" s="887"/>
      <c r="I69" s="889"/>
      <c r="J69" s="881"/>
      <c r="K69" s="884"/>
      <c r="L69" s="595" t="str">
        <f>mergeValue(A69)&amp;"."&amp;mergeValue(B69)&amp;"."&amp;mergeValue(C69)</f>
        <v>1.1.1</v>
      </c>
      <c r="M69" s="549" t="s">
        <v>7</v>
      </c>
      <c r="N69" s="648"/>
      <c r="O69" s="1252"/>
      <c r="P69" s="1253"/>
      <c r="Q69" s="1253"/>
      <c r="R69" s="1253"/>
      <c r="S69" s="1253"/>
      <c r="T69" s="1253"/>
      <c r="U69" s="1253"/>
      <c r="V69" s="1254"/>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172"/>
      <c r="B70" s="1172"/>
      <c r="C70" s="1172"/>
      <c r="D70" s="1172">
        <v>1</v>
      </c>
      <c r="E70" s="887"/>
      <c r="F70" s="887"/>
      <c r="G70" s="887"/>
      <c r="H70" s="887"/>
      <c r="I70" s="889"/>
      <c r="J70" s="881"/>
      <c r="K70" s="884"/>
      <c r="L70" s="595" t="str">
        <f>mergeValue(A70)&amp;"."&amp;mergeValue(B70)&amp;"."&amp;mergeValue(C70)&amp;"."&amp;mergeValue(D70)</f>
        <v>1.1.1.1</v>
      </c>
      <c r="M70" s="550" t="s">
        <v>22</v>
      </c>
      <c r="N70" s="648"/>
      <c r="O70" s="1252"/>
      <c r="P70" s="1253"/>
      <c r="Q70" s="1253"/>
      <c r="R70" s="1253"/>
      <c r="S70" s="1253"/>
      <c r="T70" s="1253"/>
      <c r="U70" s="1253"/>
      <c r="V70" s="1254"/>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172"/>
      <c r="B71" s="1172"/>
      <c r="C71" s="1172"/>
      <c r="D71" s="1172"/>
      <c r="E71" s="1172">
        <v>1</v>
      </c>
      <c r="F71" s="887"/>
      <c r="G71" s="887"/>
      <c r="H71" s="885">
        <v>1</v>
      </c>
      <c r="I71" s="1172">
        <v>1</v>
      </c>
      <c r="J71" s="887"/>
      <c r="K71" s="892"/>
      <c r="L71" s="595" t="str">
        <f>mergeValue(A71)&amp;"."&amp;mergeValue(B71)&amp;"."&amp;mergeValue(C71)&amp;"."&amp;mergeValue(D71)&amp;"."&amp;mergeValue(E71)</f>
        <v>1.1.1.1.1</v>
      </c>
      <c r="M71" s="556" t="s">
        <v>9</v>
      </c>
      <c r="N71" s="648"/>
      <c r="O71" s="1175"/>
      <c r="P71" s="1176"/>
      <c r="Q71" s="1176"/>
      <c r="R71" s="1176"/>
      <c r="S71" s="1176"/>
      <c r="T71" s="1176"/>
      <c r="U71" s="1176"/>
      <c r="V71" s="1177"/>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172"/>
      <c r="B72" s="1172"/>
      <c r="C72" s="1172"/>
      <c r="D72" s="1172"/>
      <c r="E72" s="1172"/>
      <c r="F72" s="1172">
        <v>1</v>
      </c>
      <c r="G72" s="885"/>
      <c r="H72" s="885"/>
      <c r="I72" s="1172"/>
      <c r="J72" s="1172">
        <v>1</v>
      </c>
      <c r="K72" s="893"/>
      <c r="L72" s="595" t="str">
        <f>mergeValue(A72)&amp;"."&amp;mergeValue(B72)&amp;"."&amp;mergeValue(C72)&amp;"."&amp;mergeValue(D72)&amp;"."&amp;mergeValue(E72)&amp;"."&amp;mergeValue(F72)</f>
        <v>1.1.1.1.1.1</v>
      </c>
      <c r="M72" s="557" t="s">
        <v>10</v>
      </c>
      <c r="N72" s="648"/>
      <c r="O72" s="1175"/>
      <c r="P72" s="1176"/>
      <c r="Q72" s="1176"/>
      <c r="R72" s="1176"/>
      <c r="S72" s="1176"/>
      <c r="T72" s="1176"/>
      <c r="U72" s="1176"/>
      <c r="V72" s="1177"/>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172"/>
      <c r="B73" s="1172"/>
      <c r="C73" s="1172"/>
      <c r="D73" s="1172"/>
      <c r="E73" s="1172"/>
      <c r="F73" s="1172"/>
      <c r="G73" s="885">
        <v>1</v>
      </c>
      <c r="H73" s="885"/>
      <c r="I73" s="1172"/>
      <c r="J73" s="1172"/>
      <c r="K73" s="893">
        <v>1</v>
      </c>
      <c r="L73" s="595" t="str">
        <f>mergeValue(A73)&amp;"."&amp;mergeValue(B73)&amp;"."&amp;mergeValue(C73)&amp;"."&amp;mergeValue(D73)&amp;"."&amp;mergeValue(E73)&amp;"."&amp;mergeValue(F73)&amp;"."&amp;mergeValue(G73)</f>
        <v>1.1.1.1.1.1.1</v>
      </c>
      <c r="M73" s="1071"/>
      <c r="N73" s="648"/>
      <c r="O73" s="564"/>
      <c r="P73" s="564"/>
      <c r="Q73" s="1096"/>
      <c r="R73" s="1178"/>
      <c r="S73" s="1179" t="s">
        <v>84</v>
      </c>
      <c r="T73" s="1178"/>
      <c r="U73" s="1179" t="s">
        <v>84</v>
      </c>
      <c r="V73" s="564"/>
      <c r="W73" s="1171" t="s">
        <v>656</v>
      </c>
      <c r="X73" s="587" t="str">
        <f>strCheckDate(O74:V74)</f>
        <v/>
      </c>
      <c r="Y73" s="591"/>
      <c r="Z73" s="591" t="str">
        <f t="shared" si="2"/>
        <v/>
      </c>
      <c r="AA73" s="591"/>
      <c r="AB73" s="591"/>
      <c r="AC73" s="591"/>
      <c r="AD73" s="587"/>
      <c r="AE73" s="587"/>
      <c r="AF73" s="587"/>
      <c r="AG73" s="587"/>
      <c r="AH73" s="587"/>
      <c r="AI73" s="587"/>
      <c r="AJ73" s="587"/>
    </row>
    <row r="74" spans="1:36" s="525" customFormat="1" ht="14.25" customHeight="1" hidden="1">
      <c r="A74" s="1172"/>
      <c r="B74" s="1172"/>
      <c r="C74" s="1172"/>
      <c r="D74" s="1172"/>
      <c r="E74" s="1172"/>
      <c r="F74" s="1172"/>
      <c r="G74" s="885"/>
      <c r="H74" s="885"/>
      <c r="I74" s="1172"/>
      <c r="J74" s="1172"/>
      <c r="K74" s="893"/>
      <c r="L74" s="602"/>
      <c r="M74" s="648"/>
      <c r="N74" s="648"/>
      <c r="O74" s="564"/>
      <c r="P74" s="564"/>
      <c r="Q74" s="586" t="str">
        <f>R73&amp;"-"&amp;T73</f>
        <v>-</v>
      </c>
      <c r="R74" s="1178"/>
      <c r="S74" s="1179"/>
      <c r="T74" s="1178"/>
      <c r="U74" s="1179"/>
      <c r="V74" s="564"/>
      <c r="W74" s="1171"/>
      <c r="X74" s="587"/>
      <c r="Y74" s="591"/>
      <c r="Z74" s="591" t="str">
        <f t="shared" si="2"/>
        <v/>
      </c>
      <c r="AA74" s="591"/>
      <c r="AB74" s="591"/>
      <c r="AC74" s="591"/>
      <c r="AD74" s="587"/>
      <c r="AE74" s="587"/>
      <c r="AF74" s="587"/>
      <c r="AG74" s="587"/>
      <c r="AH74" s="587"/>
      <c r="AI74" s="587"/>
      <c r="AJ74" s="587"/>
    </row>
    <row r="75" spans="1:36" s="525" customFormat="1" ht="15" customHeight="1">
      <c r="A75" s="1172"/>
      <c r="B75" s="1172"/>
      <c r="C75" s="1172"/>
      <c r="D75" s="1172"/>
      <c r="E75" s="1172"/>
      <c r="F75" s="1172"/>
      <c r="G75" s="887"/>
      <c r="H75" s="885"/>
      <c r="I75" s="1172"/>
      <c r="J75" s="1172"/>
      <c r="K75" s="892"/>
      <c r="L75" s="540"/>
      <c r="M75" s="559" t="s">
        <v>25</v>
      </c>
      <c r="N75" s="566"/>
      <c r="O75" s="566"/>
      <c r="P75" s="566"/>
      <c r="Q75" s="566"/>
      <c r="R75" s="566"/>
      <c r="S75" s="566"/>
      <c r="T75" s="566"/>
      <c r="U75" s="566"/>
      <c r="V75" s="562"/>
      <c r="W75" s="117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172"/>
      <c r="B76" s="1172"/>
      <c r="C76" s="1172"/>
      <c r="D76" s="1172"/>
      <c r="E76" s="1172"/>
      <c r="F76" s="887"/>
      <c r="G76" s="887"/>
      <c r="H76" s="885"/>
      <c r="I76" s="117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172"/>
      <c r="B77" s="1172"/>
      <c r="C77" s="1172"/>
      <c r="D77" s="117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172"/>
      <c r="B78" s="1172"/>
      <c r="C78" s="117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172"/>
      <c r="B79" s="117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17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4"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24:36" ht="18.75" customHeight="1">
      <c r="X82" s="204"/>
      <c r="Y82" s="204"/>
      <c r="Z82" s="204"/>
      <c r="AA82" s="204"/>
      <c r="AB82" s="204"/>
      <c r="AC82" s="204"/>
      <c r="AD82" s="204"/>
      <c r="AE82" s="204"/>
      <c r="AF82" s="204"/>
      <c r="AG82" s="204"/>
      <c r="AH82" s="204"/>
      <c r="AI82" s="204"/>
      <c r="AJ82" s="204"/>
    </row>
    <row r="83" spans="1:36" s="35" customFormat="1" ht="17.1" customHeight="1">
      <c r="A83" s="35" t="s">
        <v>13</v>
      </c>
      <c r="C83" s="35" t="s">
        <v>51</v>
      </c>
      <c r="V83" s="158"/>
      <c r="X83" s="217"/>
      <c r="Y83" s="217"/>
      <c r="Z83" s="217"/>
      <c r="AA83" s="217"/>
      <c r="AB83" s="217"/>
      <c r="AC83" s="217"/>
      <c r="AD83" s="217"/>
      <c r="AE83" s="217"/>
      <c r="AF83" s="217"/>
      <c r="AG83" s="217"/>
      <c r="AH83" s="217"/>
      <c r="AI83" s="217"/>
      <c r="AJ83" s="217"/>
    </row>
    <row r="84" spans="12:36" ht="17.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5" s="525" customFormat="1" ht="22.5">
      <c r="A85" s="1172">
        <v>1</v>
      </c>
      <c r="B85" s="921"/>
      <c r="C85" s="921"/>
      <c r="D85" s="921"/>
      <c r="E85" s="922"/>
      <c r="F85" s="923"/>
      <c r="G85" s="921"/>
      <c r="H85" s="921"/>
      <c r="I85" s="924"/>
      <c r="J85" s="919"/>
      <c r="K85" s="928">
        <v>1</v>
      </c>
      <c r="L85" s="595">
        <f>mergeValue(A85)</f>
        <v>1</v>
      </c>
      <c r="M85" s="643" t="s">
        <v>20</v>
      </c>
      <c r="N85" s="582"/>
      <c r="O85" s="1267"/>
      <c r="P85" s="1268"/>
      <c r="Q85" s="1268"/>
      <c r="R85" s="1268"/>
      <c r="S85" s="1268"/>
      <c r="T85" s="1268"/>
      <c r="U85" s="1268"/>
      <c r="V85" s="1269"/>
      <c r="W85" s="632" t="s">
        <v>659</v>
      </c>
      <c r="X85" s="587"/>
      <c r="Y85" s="587"/>
      <c r="Z85" s="587"/>
      <c r="AA85" s="587"/>
      <c r="AB85" s="587"/>
      <c r="AC85" s="587"/>
      <c r="AD85" s="587"/>
      <c r="AE85" s="587"/>
      <c r="AF85" s="587"/>
      <c r="AG85" s="587"/>
      <c r="AH85" s="587"/>
      <c r="AI85" s="587"/>
    </row>
    <row r="86" spans="1:35" s="525" customFormat="1" ht="22.5">
      <c r="A86" s="1172"/>
      <c r="B86" s="1172">
        <v>1</v>
      </c>
      <c r="C86" s="921"/>
      <c r="D86" s="921"/>
      <c r="E86" s="923"/>
      <c r="F86" s="923"/>
      <c r="G86" s="921"/>
      <c r="H86" s="921"/>
      <c r="I86" s="918"/>
      <c r="J86" s="917"/>
      <c r="K86" s="928">
        <v>1</v>
      </c>
      <c r="L86" s="595" t="str">
        <f>mergeValue(A86)&amp;"."&amp;mergeValue(B86)</f>
        <v>1.1</v>
      </c>
      <c r="M86" s="548" t="s">
        <v>16</v>
      </c>
      <c r="N86" s="582"/>
      <c r="O86" s="1267"/>
      <c r="P86" s="1268"/>
      <c r="Q86" s="1268"/>
      <c r="R86" s="1268"/>
      <c r="S86" s="1268"/>
      <c r="T86" s="1268"/>
      <c r="U86" s="1268"/>
      <c r="V86" s="1269"/>
      <c r="W86" s="632" t="s">
        <v>478</v>
      </c>
      <c r="X86" s="587"/>
      <c r="Y86" s="587"/>
      <c r="Z86" s="587"/>
      <c r="AA86" s="587"/>
      <c r="AB86" s="587"/>
      <c r="AC86" s="587"/>
      <c r="AD86" s="587"/>
      <c r="AE86" s="587"/>
      <c r="AF86" s="587"/>
      <c r="AG86" s="587"/>
      <c r="AH86" s="587"/>
      <c r="AI86" s="587"/>
    </row>
    <row r="87" spans="1:35" s="525" customFormat="1" ht="22.5">
      <c r="A87" s="1172"/>
      <c r="B87" s="1172"/>
      <c r="C87" s="1172">
        <v>1</v>
      </c>
      <c r="D87" s="921"/>
      <c r="E87" s="923"/>
      <c r="F87" s="923"/>
      <c r="G87" s="921"/>
      <c r="H87" s="921"/>
      <c r="I87" s="925"/>
      <c r="J87" s="917"/>
      <c r="K87" s="928">
        <v>1</v>
      </c>
      <c r="L87" s="595" t="str">
        <f>mergeValue(A87)&amp;"."&amp;mergeValue(B87)&amp;"."&amp;mergeValue(C87)</f>
        <v>1.1.1</v>
      </c>
      <c r="M87" s="549" t="s">
        <v>7</v>
      </c>
      <c r="N87" s="582"/>
      <c r="O87" s="1267"/>
      <c r="P87" s="1268"/>
      <c r="Q87" s="1268"/>
      <c r="R87" s="1268"/>
      <c r="S87" s="1268"/>
      <c r="T87" s="1268"/>
      <c r="U87" s="1268"/>
      <c r="V87" s="1269"/>
      <c r="W87" s="632" t="s">
        <v>634</v>
      </c>
      <c r="X87" s="587"/>
      <c r="Y87" s="587"/>
      <c r="Z87" s="587"/>
      <c r="AA87" s="587"/>
      <c r="AB87" s="587"/>
      <c r="AC87" s="587"/>
      <c r="AD87" s="587"/>
      <c r="AE87" s="587"/>
      <c r="AF87" s="587"/>
      <c r="AG87" s="587"/>
      <c r="AH87" s="587"/>
      <c r="AI87" s="587"/>
    </row>
    <row r="88" spans="1:35" s="525" customFormat="1" ht="22.5">
      <c r="A88" s="1172"/>
      <c r="B88" s="1172"/>
      <c r="C88" s="1172"/>
      <c r="D88" s="1172">
        <v>1</v>
      </c>
      <c r="E88" s="923"/>
      <c r="F88" s="923"/>
      <c r="G88" s="921"/>
      <c r="H88" s="921"/>
      <c r="I88" s="1172">
        <v>1</v>
      </c>
      <c r="J88" s="917"/>
      <c r="K88" s="928">
        <v>1</v>
      </c>
      <c r="L88" s="595" t="str">
        <f>mergeValue(A88)&amp;"."&amp;mergeValue(B88)&amp;"."&amp;mergeValue(C88)&amp;"."&amp;mergeValue(D88)</f>
        <v>1.1.1.1</v>
      </c>
      <c r="M88" s="550" t="s">
        <v>22</v>
      </c>
      <c r="N88" s="582"/>
      <c r="O88" s="1267"/>
      <c r="P88" s="1268"/>
      <c r="Q88" s="1268"/>
      <c r="R88" s="1268"/>
      <c r="S88" s="1268"/>
      <c r="T88" s="1268"/>
      <c r="U88" s="1268"/>
      <c r="V88" s="1269"/>
      <c r="W88" s="632" t="s">
        <v>635</v>
      </c>
      <c r="X88" s="587"/>
      <c r="Y88" s="587"/>
      <c r="Z88" s="587"/>
      <c r="AA88" s="587"/>
      <c r="AB88" s="587"/>
      <c r="AC88" s="587"/>
      <c r="AD88" s="587"/>
      <c r="AE88" s="587"/>
      <c r="AF88" s="587"/>
      <c r="AG88" s="587"/>
      <c r="AH88" s="587"/>
      <c r="AI88" s="587"/>
    </row>
    <row r="89" spans="1:35" s="525" customFormat="1" ht="11.25" customHeight="1" hidden="1">
      <c r="A89" s="1172"/>
      <c r="B89" s="1172"/>
      <c r="C89" s="1172"/>
      <c r="D89" s="1172"/>
      <c r="E89" s="1172">
        <v>1</v>
      </c>
      <c r="F89" s="923"/>
      <c r="G89" s="921"/>
      <c r="H89" s="921"/>
      <c r="I89" s="1172"/>
      <c r="J89" s="923"/>
      <c r="K89" s="928">
        <v>1</v>
      </c>
      <c r="L89" s="595"/>
      <c r="M89" s="556"/>
      <c r="N89" s="583"/>
      <c r="O89" s="1271"/>
      <c r="P89" s="1293"/>
      <c r="Q89" s="1293"/>
      <c r="R89" s="1293"/>
      <c r="S89" s="1293"/>
      <c r="T89" s="1293"/>
      <c r="U89" s="1293"/>
      <c r="V89" s="1294"/>
      <c r="W89" s="561"/>
      <c r="X89" s="587"/>
      <c r="Y89" s="587"/>
      <c r="Z89" s="587"/>
      <c r="AA89" s="587"/>
      <c r="AB89" s="587"/>
      <c r="AC89" s="587"/>
      <c r="AD89" s="587"/>
      <c r="AE89" s="587"/>
      <c r="AF89" s="587"/>
      <c r="AG89" s="587"/>
      <c r="AH89" s="587"/>
      <c r="AI89" s="587"/>
    </row>
    <row r="90" spans="1:35" s="525" customFormat="1" ht="90">
      <c r="A90" s="1172"/>
      <c r="B90" s="1172"/>
      <c r="C90" s="1172"/>
      <c r="D90" s="1172"/>
      <c r="E90" s="1172"/>
      <c r="F90" s="1172">
        <v>1</v>
      </c>
      <c r="G90" s="921"/>
      <c r="H90" s="921"/>
      <c r="I90" s="1172"/>
      <c r="J90" s="1216"/>
      <c r="K90" s="928">
        <v>1</v>
      </c>
      <c r="L90" s="595" t="str">
        <f>mergeValue(A90)&amp;"."&amp;mergeValue(B90)&amp;"."&amp;mergeValue(C90)&amp;"."&amp;mergeValue(D90)&amp;"."&amp;mergeValue(F90)</f>
        <v>1.1.1.1.1</v>
      </c>
      <c r="M90" s="556" t="s">
        <v>10</v>
      </c>
      <c r="N90" s="583"/>
      <c r="O90" s="1175"/>
      <c r="P90" s="1176"/>
      <c r="Q90" s="1176"/>
      <c r="R90" s="1176"/>
      <c r="S90" s="1176"/>
      <c r="T90" s="1176"/>
      <c r="U90" s="1176"/>
      <c r="V90" s="1177"/>
      <c r="W90" s="632" t="s">
        <v>636</v>
      </c>
      <c r="X90" s="587"/>
      <c r="Y90" s="591" t="str">
        <f>strCheckUnique(Z90:Z93)</f>
        <v/>
      </c>
      <c r="Z90" s="587"/>
      <c r="AA90" s="591"/>
      <c r="AB90" s="587"/>
      <c r="AC90" s="587"/>
      <c r="AD90" s="587"/>
      <c r="AE90" s="587"/>
      <c r="AF90" s="587"/>
      <c r="AG90" s="587"/>
      <c r="AH90" s="587"/>
      <c r="AI90" s="587"/>
    </row>
    <row r="91" spans="1:35" s="525" customFormat="1" ht="192" customHeight="1">
      <c r="A91" s="1172"/>
      <c r="B91" s="1172"/>
      <c r="C91" s="1172"/>
      <c r="D91" s="1172"/>
      <c r="E91" s="1172"/>
      <c r="F91" s="1172"/>
      <c r="G91" s="921">
        <v>1</v>
      </c>
      <c r="H91" s="921"/>
      <c r="I91" s="1172"/>
      <c r="J91" s="1216"/>
      <c r="K91" s="920"/>
      <c r="L91" s="595" t="str">
        <f>mergeValue(A91)&amp;"."&amp;mergeValue(B91)&amp;"."&amp;mergeValue(C91)&amp;"."&amp;mergeValue(D91)&amp;"."&amp;mergeValue(F91)&amp;"."&amp;mergeValue(G91)</f>
        <v>1.1.1.1.1.1</v>
      </c>
      <c r="M91" s="1071"/>
      <c r="N91" s="588"/>
      <c r="O91" s="564"/>
      <c r="P91" s="564"/>
      <c r="Q91" s="564"/>
      <c r="R91" s="1214"/>
      <c r="S91" s="1179" t="s">
        <v>84</v>
      </c>
      <c r="T91" s="1214"/>
      <c r="U91" s="1179" t="s">
        <v>84</v>
      </c>
      <c r="V91" s="539"/>
      <c r="W91" s="1171" t="s">
        <v>660</v>
      </c>
      <c r="X91" s="587" t="str">
        <f>strCheckDate(O92:V92)</f>
        <v/>
      </c>
      <c r="Y91" s="591"/>
      <c r="Z91" s="591" t="str">
        <f>IF(M91="","",M91)</f>
        <v/>
      </c>
      <c r="AA91" s="591"/>
      <c r="AB91" s="591"/>
      <c r="AC91" s="591"/>
      <c r="AD91" s="587"/>
      <c r="AE91" s="587"/>
      <c r="AF91" s="587"/>
      <c r="AG91" s="587"/>
      <c r="AH91" s="587"/>
      <c r="AI91" s="587"/>
    </row>
    <row r="92" spans="1:35" s="525" customFormat="1" ht="11.25" customHeight="1" hidden="1">
      <c r="A92" s="1172"/>
      <c r="B92" s="1172"/>
      <c r="C92" s="1172"/>
      <c r="D92" s="1172"/>
      <c r="E92" s="1172"/>
      <c r="F92" s="1172"/>
      <c r="G92" s="921"/>
      <c r="H92" s="921"/>
      <c r="I92" s="1172"/>
      <c r="J92" s="1216"/>
      <c r="K92" s="928">
        <v>1</v>
      </c>
      <c r="L92" s="602"/>
      <c r="M92" s="648"/>
      <c r="N92" s="588"/>
      <c r="O92" s="564"/>
      <c r="P92" s="564"/>
      <c r="Q92" s="586" t="str">
        <f>R91&amp;"-"&amp;T91</f>
        <v>-</v>
      </c>
      <c r="R92" s="1214"/>
      <c r="S92" s="1179"/>
      <c r="T92" s="1214"/>
      <c r="U92" s="1179"/>
      <c r="V92" s="539"/>
      <c r="W92" s="1171"/>
      <c r="X92" s="587"/>
      <c r="Y92" s="591"/>
      <c r="Z92" s="591"/>
      <c r="AA92" s="591"/>
      <c r="AB92" s="591"/>
      <c r="AC92" s="591"/>
      <c r="AD92" s="587"/>
      <c r="AE92" s="587"/>
      <c r="AF92" s="587"/>
      <c r="AG92" s="587"/>
      <c r="AH92" s="587"/>
      <c r="AI92" s="587"/>
    </row>
    <row r="93" spans="1:35" s="524" customFormat="1" ht="15" customHeight="1">
      <c r="A93" s="1172"/>
      <c r="B93" s="1172"/>
      <c r="C93" s="1172"/>
      <c r="D93" s="1172"/>
      <c r="E93" s="1172"/>
      <c r="F93" s="1172"/>
      <c r="G93" s="921"/>
      <c r="H93" s="921"/>
      <c r="I93" s="1172"/>
      <c r="J93" s="1216"/>
      <c r="K93" s="928">
        <v>1</v>
      </c>
      <c r="L93" s="540"/>
      <c r="M93" s="558" t="s">
        <v>25</v>
      </c>
      <c r="N93" s="553"/>
      <c r="O93" s="547"/>
      <c r="P93" s="547"/>
      <c r="Q93" s="547"/>
      <c r="R93" s="575"/>
      <c r="S93" s="566"/>
      <c r="T93" s="565"/>
      <c r="U93" s="553"/>
      <c r="V93" s="562"/>
      <c r="W93" s="1171"/>
      <c r="X93" s="589"/>
      <c r="Y93" s="589"/>
      <c r="Z93" s="589"/>
      <c r="AA93" s="589"/>
      <c r="AB93" s="589"/>
      <c r="AC93" s="589"/>
      <c r="AD93" s="589"/>
      <c r="AE93" s="589"/>
      <c r="AF93" s="589"/>
      <c r="AG93" s="589"/>
      <c r="AH93" s="589"/>
      <c r="AI93" s="589"/>
    </row>
    <row r="94" spans="1:36" s="524" customFormat="1" ht="15" customHeight="1">
      <c r="A94" s="1172"/>
      <c r="B94" s="1172"/>
      <c r="C94" s="1172"/>
      <c r="D94" s="1172"/>
      <c r="E94" s="1172"/>
      <c r="F94" s="923"/>
      <c r="G94" s="923"/>
      <c r="H94" s="921"/>
      <c r="I94" s="117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customHeight="1" hidden="1">
      <c r="A95" s="1172"/>
      <c r="B95" s="1172"/>
      <c r="C95" s="1172"/>
      <c r="D95" s="1172"/>
      <c r="E95" s="923"/>
      <c r="F95" s="923"/>
      <c r="G95" s="923"/>
      <c r="H95" s="921"/>
      <c r="I95" s="117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5" s="524" customFormat="1" ht="15" customHeight="1">
      <c r="A96" s="1172"/>
      <c r="B96" s="1172"/>
      <c r="C96" s="117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35" s="524" customFormat="1" ht="15" customHeight="1">
      <c r="A97" s="1172"/>
      <c r="B97" s="117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35" s="524" customFormat="1" ht="15" customHeight="1">
      <c r="A98" s="117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35"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35"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7:22" s="35" customFormat="1" ht="17.1" customHeight="1">
      <c r="G101" s="35" t="s">
        <v>13</v>
      </c>
      <c r="I101" s="35" t="s">
        <v>68</v>
      </c>
      <c r="V101" s="158"/>
    </row>
    <row r="102" spans="24:26" ht="17.1" customHeight="1">
      <c r="X102" s="471"/>
      <c r="Y102" s="43"/>
      <c r="Z102" s="43"/>
    </row>
    <row r="103" spans="1:40" s="525" customFormat="1" ht="22.5">
      <c r="A103" s="1172">
        <v>1</v>
      </c>
      <c r="B103" s="1081"/>
      <c r="C103" s="1081"/>
      <c r="D103" s="1081"/>
      <c r="E103" s="1082"/>
      <c r="F103" s="1083"/>
      <c r="G103" s="1081"/>
      <c r="H103" s="1081"/>
      <c r="I103" s="1062"/>
      <c r="J103" s="1067"/>
      <c r="K103" s="1067"/>
      <c r="L103" s="595">
        <f>mergeValue(A103)</f>
        <v>1</v>
      </c>
      <c r="M103" s="643" t="s">
        <v>20</v>
      </c>
      <c r="N103" s="582"/>
      <c r="O103" s="1267"/>
      <c r="P103" s="1268"/>
      <c r="Q103" s="1268"/>
      <c r="R103" s="1268"/>
      <c r="S103" s="1268"/>
      <c r="T103" s="1268"/>
      <c r="U103" s="1268"/>
      <c r="V103" s="1268"/>
      <c r="W103" s="1268"/>
      <c r="X103" s="1268"/>
      <c r="Y103" s="1268"/>
      <c r="Z103" s="1268"/>
      <c r="AA103" s="1269"/>
      <c r="AB103" s="632" t="s">
        <v>477</v>
      </c>
      <c r="AC103" s="587"/>
      <c r="AD103" s="587"/>
      <c r="AE103" s="587"/>
      <c r="AF103" s="587"/>
      <c r="AG103" s="587"/>
      <c r="AH103" s="587"/>
      <c r="AI103" s="587"/>
      <c r="AJ103" s="587"/>
      <c r="AK103" s="587"/>
      <c r="AL103" s="587"/>
      <c r="AM103" s="587"/>
      <c r="AN103" s="587"/>
    </row>
    <row r="104" spans="1:40" s="525" customFormat="1" ht="22.5">
      <c r="A104" s="1172"/>
      <c r="B104" s="1172">
        <v>1</v>
      </c>
      <c r="C104" s="1081"/>
      <c r="D104" s="1081"/>
      <c r="E104" s="1083"/>
      <c r="F104" s="1083"/>
      <c r="G104" s="1081"/>
      <c r="H104" s="1081"/>
      <c r="I104" s="1069"/>
      <c r="J104" s="1064"/>
      <c r="K104" s="1063"/>
      <c r="L104" s="595" t="str">
        <f>mergeValue(A104)&amp;"."&amp;mergeValue(B104)</f>
        <v>1.1</v>
      </c>
      <c r="M104" s="548" t="s">
        <v>16</v>
      </c>
      <c r="N104" s="582"/>
      <c r="O104" s="1267"/>
      <c r="P104" s="1268"/>
      <c r="Q104" s="1268"/>
      <c r="R104" s="1268"/>
      <c r="S104" s="1268"/>
      <c r="T104" s="1268"/>
      <c r="U104" s="1268"/>
      <c r="V104" s="1268"/>
      <c r="W104" s="1268"/>
      <c r="X104" s="1268"/>
      <c r="Y104" s="1268"/>
      <c r="Z104" s="1268"/>
      <c r="AA104" s="1269"/>
      <c r="AB104" s="632" t="s">
        <v>478</v>
      </c>
      <c r="AC104" s="587"/>
      <c r="AD104" s="587"/>
      <c r="AE104" s="587"/>
      <c r="AF104" s="587"/>
      <c r="AG104" s="587"/>
      <c r="AH104" s="587"/>
      <c r="AI104" s="587"/>
      <c r="AJ104" s="587"/>
      <c r="AK104" s="587"/>
      <c r="AL104" s="587"/>
      <c r="AM104" s="587"/>
      <c r="AN104" s="587"/>
    </row>
    <row r="105" spans="1:40" s="525" customFormat="1" ht="22.5">
      <c r="A105" s="1172"/>
      <c r="B105" s="1172"/>
      <c r="C105" s="1172">
        <v>1</v>
      </c>
      <c r="D105" s="1081"/>
      <c r="E105" s="1083"/>
      <c r="F105" s="1083"/>
      <c r="G105" s="1081"/>
      <c r="H105" s="1081"/>
      <c r="I105" s="1069"/>
      <c r="J105" s="1064"/>
      <c r="K105" s="1063"/>
      <c r="L105" s="595" t="str">
        <f>mergeValue(A105)&amp;"."&amp;mergeValue(B105)&amp;"."&amp;mergeValue(C105)</f>
        <v>1.1.1</v>
      </c>
      <c r="M105" s="549" t="s">
        <v>7</v>
      </c>
      <c r="N105" s="582"/>
      <c r="O105" s="1267"/>
      <c r="P105" s="1268"/>
      <c r="Q105" s="1268"/>
      <c r="R105" s="1268"/>
      <c r="S105" s="1268"/>
      <c r="T105" s="1268"/>
      <c r="U105" s="1268"/>
      <c r="V105" s="1268"/>
      <c r="W105" s="1268"/>
      <c r="X105" s="1268"/>
      <c r="Y105" s="1268"/>
      <c r="Z105" s="1268"/>
      <c r="AA105" s="1269"/>
      <c r="AB105" s="632" t="s">
        <v>634</v>
      </c>
      <c r="AC105" s="587"/>
      <c r="AD105" s="587"/>
      <c r="AE105" s="587"/>
      <c r="AF105" s="587"/>
      <c r="AG105" s="587"/>
      <c r="AH105" s="587"/>
      <c r="AI105" s="587"/>
      <c r="AJ105" s="587"/>
      <c r="AK105" s="587"/>
      <c r="AL105" s="587"/>
      <c r="AM105" s="587"/>
      <c r="AN105" s="587"/>
    </row>
    <row r="106" spans="1:40" s="525" customFormat="1" ht="22.5">
      <c r="A106" s="1172"/>
      <c r="B106" s="1172"/>
      <c r="C106" s="1172"/>
      <c r="D106" s="1172">
        <v>1</v>
      </c>
      <c r="E106" s="1083"/>
      <c r="F106" s="1083"/>
      <c r="G106" s="1081"/>
      <c r="H106" s="1081"/>
      <c r="I106" s="1069"/>
      <c r="J106" s="1064"/>
      <c r="K106" s="1063"/>
      <c r="L106" s="595" t="str">
        <f>mergeValue(A106)&amp;"."&amp;mergeValue(B106)&amp;"."&amp;mergeValue(C106)&amp;"."&amp;mergeValue(D106)</f>
        <v>1.1.1.1</v>
      </c>
      <c r="M106" s="550" t="s">
        <v>22</v>
      </c>
      <c r="N106" s="582"/>
      <c r="O106" s="1267"/>
      <c r="P106" s="1268"/>
      <c r="Q106" s="1268"/>
      <c r="R106" s="1268"/>
      <c r="S106" s="1268"/>
      <c r="T106" s="1268"/>
      <c r="U106" s="1268"/>
      <c r="V106" s="1268"/>
      <c r="W106" s="1268"/>
      <c r="X106" s="1268"/>
      <c r="Y106" s="1268"/>
      <c r="Z106" s="1268"/>
      <c r="AA106" s="1269"/>
      <c r="AB106" s="632" t="s">
        <v>635</v>
      </c>
      <c r="AC106" s="587"/>
      <c r="AD106" s="587"/>
      <c r="AE106" s="587"/>
      <c r="AF106" s="587"/>
      <c r="AG106" s="587"/>
      <c r="AH106" s="587"/>
      <c r="AI106" s="587"/>
      <c r="AJ106" s="587"/>
      <c r="AK106" s="587"/>
      <c r="AL106" s="587"/>
      <c r="AM106" s="587"/>
      <c r="AN106" s="587"/>
    </row>
    <row r="107" spans="1:40" s="525" customFormat="1" ht="0.2" customHeight="1">
      <c r="A107" s="1172"/>
      <c r="B107" s="1172"/>
      <c r="C107" s="1172"/>
      <c r="D107" s="1172"/>
      <c r="E107" s="1172">
        <v>1</v>
      </c>
      <c r="F107" s="1083"/>
      <c r="G107" s="1081"/>
      <c r="H107" s="1081"/>
      <c r="I107" s="1068"/>
      <c r="J107" s="1064"/>
      <c r="K107" s="1063"/>
      <c r="L107" s="595"/>
      <c r="M107" s="556"/>
      <c r="N107" s="583"/>
      <c r="O107" s="1271"/>
      <c r="P107" s="1293"/>
      <c r="Q107" s="1293"/>
      <c r="R107" s="1293"/>
      <c r="S107" s="1293"/>
      <c r="T107" s="1293"/>
      <c r="U107" s="1293"/>
      <c r="V107" s="1293"/>
      <c r="W107" s="1293"/>
      <c r="X107" s="1293"/>
      <c r="Y107" s="1293"/>
      <c r="Z107" s="1293"/>
      <c r="AA107" s="1294"/>
      <c r="AB107" s="632"/>
      <c r="AC107" s="587"/>
      <c r="AD107" s="587"/>
      <c r="AE107" s="587"/>
      <c r="AF107" s="587"/>
      <c r="AG107" s="587"/>
      <c r="AH107" s="587"/>
      <c r="AI107" s="587"/>
      <c r="AJ107" s="587"/>
      <c r="AK107" s="587"/>
      <c r="AL107" s="587"/>
      <c r="AM107" s="587"/>
      <c r="AN107" s="587"/>
    </row>
    <row r="108" spans="1:40" s="525" customFormat="1" ht="90">
      <c r="A108" s="1172"/>
      <c r="B108" s="1172"/>
      <c r="C108" s="1172"/>
      <c r="D108" s="1172"/>
      <c r="E108" s="1172"/>
      <c r="F108" s="1172">
        <v>1</v>
      </c>
      <c r="G108" s="1081"/>
      <c r="H108" s="1081"/>
      <c r="I108" s="1224"/>
      <c r="J108" s="1064"/>
      <c r="K108" s="1063"/>
      <c r="L108" s="595" t="str">
        <f>mergeValue(A108)&amp;"."&amp;mergeValue(B108)&amp;"."&amp;mergeValue(C108)&amp;"."&amp;mergeValue(D108)&amp;"."&amp;mergeValue(F108)</f>
        <v>1.1.1.1.1</v>
      </c>
      <c r="M108" s="557" t="s">
        <v>10</v>
      </c>
      <c r="N108" s="583"/>
      <c r="O108" s="1175"/>
      <c r="P108" s="1176"/>
      <c r="Q108" s="1176"/>
      <c r="R108" s="1176"/>
      <c r="S108" s="1176"/>
      <c r="T108" s="1176"/>
      <c r="U108" s="1176"/>
      <c r="V108" s="1176"/>
      <c r="W108" s="1176"/>
      <c r="X108" s="1176"/>
      <c r="Y108" s="1176"/>
      <c r="Z108" s="1176"/>
      <c r="AA108" s="1177"/>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172"/>
      <c r="B109" s="1172"/>
      <c r="C109" s="1172"/>
      <c r="D109" s="1172"/>
      <c r="E109" s="1172"/>
      <c r="F109" s="1172"/>
      <c r="G109" s="1172">
        <v>1</v>
      </c>
      <c r="H109" s="1081"/>
      <c r="I109" s="1224"/>
      <c r="J109" s="1225"/>
      <c r="K109" s="1070"/>
      <c r="L109" s="595" t="str">
        <f>mergeValue(A109)&amp;"."&amp;mergeValue(B109)&amp;"."&amp;mergeValue(C109)&amp;"."&amp;mergeValue(D109)&amp;"."&amp;mergeValue(F109)&amp;"."&amp;mergeValue(G109)</f>
        <v>1.1.1.1.1.1</v>
      </c>
      <c r="M109" s="1071" t="s">
        <v>651</v>
      </c>
      <c r="N109" s="648"/>
      <c r="O109" s="564"/>
      <c r="P109" s="564"/>
      <c r="Q109" s="564"/>
      <c r="R109" s="495"/>
      <c r="S109" s="1097"/>
      <c r="T109" s="495"/>
      <c r="U109" s="1097"/>
      <c r="V109" s="586" t="str">
        <f>W109&amp;"-"&amp;Y109</f>
        <v>-</v>
      </c>
      <c r="W109" s="1214"/>
      <c r="X109" s="1179" t="s">
        <v>84</v>
      </c>
      <c r="Y109" s="1214"/>
      <c r="Z109" s="1179" t="s">
        <v>84</v>
      </c>
      <c r="AA109" s="539"/>
      <c r="AB109" s="632" t="s">
        <v>669</v>
      </c>
      <c r="AC109" s="587" t="str">
        <f>strCheckDate(O109:AA109)</f>
        <v/>
      </c>
      <c r="AD109" s="591"/>
      <c r="AE109" s="591" t="str">
        <f>IF(M109="","",M109)</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172"/>
      <c r="B110" s="1172"/>
      <c r="C110" s="1172"/>
      <c r="D110" s="1172"/>
      <c r="E110" s="1172"/>
      <c r="F110" s="1172"/>
      <c r="G110" s="1172"/>
      <c r="H110" s="1081">
        <v>1</v>
      </c>
      <c r="I110" s="1224"/>
      <c r="J110" s="1225"/>
      <c r="K110" s="1070"/>
      <c r="L110" s="595" t="str">
        <f>mergeValue(A110)&amp;"."&amp;mergeValue(B110)&amp;"."&amp;mergeValue(C110)&amp;"."&amp;mergeValue(D110)&amp;"."&amp;mergeValue(F110)&amp;"."&amp;mergeValue(G110)&amp;"."&amp;mergeValue(H110)</f>
        <v>1.1.1.1.1.1.1</v>
      </c>
      <c r="M110" s="1073"/>
      <c r="N110" s="496"/>
      <c r="O110" s="564"/>
      <c r="P110" s="564"/>
      <c r="Q110" s="564"/>
      <c r="R110" s="495"/>
      <c r="S110" s="1097"/>
      <c r="T110" s="495"/>
      <c r="U110" s="1097"/>
      <c r="V110" s="586" t="str">
        <f>W110&amp;"-"&amp;Y110</f>
        <v>-</v>
      </c>
      <c r="W110" s="1214"/>
      <c r="X110" s="1179"/>
      <c r="Y110" s="1214"/>
      <c r="Z110" s="1179"/>
      <c r="AA110" s="672"/>
      <c r="AB110" s="1171"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172"/>
      <c r="B111" s="1172"/>
      <c r="C111" s="1172"/>
      <c r="D111" s="1172"/>
      <c r="E111" s="1172"/>
      <c r="F111" s="1172"/>
      <c r="G111" s="1172"/>
      <c r="H111" s="1081"/>
      <c r="I111" s="1224"/>
      <c r="J111" s="1225"/>
      <c r="K111" s="1070"/>
      <c r="L111" s="602"/>
      <c r="M111" s="648"/>
      <c r="N111" s="648"/>
      <c r="O111" s="564"/>
      <c r="P111" s="495"/>
      <c r="Q111" s="495"/>
      <c r="R111" s="495"/>
      <c r="S111" s="495"/>
      <c r="T111" s="495"/>
      <c r="U111" s="561"/>
      <c r="V111" s="586"/>
      <c r="W111" s="1178"/>
      <c r="X111" s="1179"/>
      <c r="Y111" s="1178"/>
      <c r="Z111" s="1179"/>
      <c r="AA111" s="539"/>
      <c r="AB111" s="1171"/>
      <c r="AC111" s="587"/>
      <c r="AD111" s="587"/>
      <c r="AE111" s="587"/>
      <c r="AF111" s="591">
        <f ca="1">OFFSET(AF111,-1,0)</f>
        <v>0</v>
      </c>
      <c r="AG111" s="587"/>
      <c r="AH111" s="587"/>
      <c r="AI111" s="587"/>
      <c r="AJ111" s="587"/>
      <c r="AK111" s="587"/>
      <c r="AL111" s="587"/>
      <c r="AM111" s="587"/>
      <c r="AN111" s="587"/>
    </row>
    <row r="112" spans="1:40" s="524" customFormat="1" ht="15" customHeight="1">
      <c r="A112" s="1172"/>
      <c r="B112" s="1172"/>
      <c r="C112" s="1172"/>
      <c r="D112" s="1172"/>
      <c r="E112" s="1172"/>
      <c r="F112" s="1172"/>
      <c r="G112" s="1172"/>
      <c r="H112" s="1081"/>
      <c r="I112" s="1224"/>
      <c r="J112" s="1225"/>
      <c r="K112" s="1072"/>
      <c r="L112" s="540"/>
      <c r="M112" s="559" t="s">
        <v>41</v>
      </c>
      <c r="N112" s="553"/>
      <c r="O112" s="547"/>
      <c r="P112" s="547"/>
      <c r="Q112" s="547"/>
      <c r="R112" s="547"/>
      <c r="S112" s="547"/>
      <c r="T112" s="547"/>
      <c r="U112" s="547"/>
      <c r="V112" s="547"/>
      <c r="W112" s="565"/>
      <c r="X112" s="566"/>
      <c r="Y112" s="565"/>
      <c r="Z112" s="553"/>
      <c r="AA112" s="562"/>
      <c r="AB112" s="1171"/>
      <c r="AC112" s="589"/>
      <c r="AD112" s="589"/>
      <c r="AE112" s="589"/>
      <c r="AF112" s="589"/>
      <c r="AG112" s="589"/>
      <c r="AH112" s="589"/>
      <c r="AI112" s="589"/>
      <c r="AJ112" s="589"/>
      <c r="AK112" s="589"/>
      <c r="AL112" s="589"/>
      <c r="AM112" s="589"/>
      <c r="AN112" s="589"/>
    </row>
    <row r="113" spans="1:40" s="524" customFormat="1" ht="15" customHeight="1">
      <c r="A113" s="1172"/>
      <c r="B113" s="1172"/>
      <c r="C113" s="1172"/>
      <c r="D113" s="1172"/>
      <c r="E113" s="1172"/>
      <c r="F113" s="1172"/>
      <c r="G113" s="1081"/>
      <c r="H113" s="1081"/>
      <c r="I113" s="1224"/>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172"/>
      <c r="B114" s="1172"/>
      <c r="C114" s="1172"/>
      <c r="D114" s="1172"/>
      <c r="E114" s="1172"/>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172"/>
      <c r="B115" s="1172"/>
      <c r="C115" s="1172"/>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172"/>
      <c r="B116" s="1172"/>
      <c r="C116" s="1172"/>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172"/>
      <c r="B117" s="1172"/>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172"/>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mergeValue(A120)&amp;"."&amp;mergeValue(B120)&amp;"."&amp;mergeValue(C120)&amp;"."&amp;mergeValue(D120)&amp;"."&amp;mergeValue(F120)&amp;"."&amp;mergeValue(G120)&amp;"."&amp;mergeValue(H120)</f>
        <v>......1</v>
      </c>
      <c r="M120" s="1073"/>
      <c r="N120" s="715"/>
      <c r="O120" s="704"/>
      <c r="P120" s="704"/>
      <c r="Q120" s="704"/>
      <c r="R120" s="714"/>
      <c r="S120" s="1097"/>
      <c r="T120" s="714"/>
      <c r="U120" s="1097"/>
      <c r="V120" s="720" t="str">
        <f>W120&amp;"-"&amp;Y120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7:21" s="35" customFormat="1" ht="17.1" customHeight="1">
      <c r="G123" s="35" t="s">
        <v>13</v>
      </c>
      <c r="I123" s="35" t="s">
        <v>69</v>
      </c>
      <c r="U123" s="158"/>
    </row>
    <row r="124" spans="20:21" ht="17.1" customHeight="1">
      <c r="T124" s="122"/>
      <c r="U124" s="43"/>
    </row>
    <row r="125" spans="1:34" s="525" customFormat="1" ht="22.5">
      <c r="A125" s="1172">
        <v>1</v>
      </c>
      <c r="B125" s="942"/>
      <c r="C125" s="942"/>
      <c r="D125" s="942"/>
      <c r="E125" s="943"/>
      <c r="F125" s="944"/>
      <c r="G125" s="944"/>
      <c r="H125" s="944"/>
      <c r="I125" s="945"/>
      <c r="J125" s="940"/>
      <c r="K125" s="947"/>
      <c r="L125" s="595">
        <f>mergeValue(A125)</f>
        <v>1</v>
      </c>
      <c r="M125" s="643" t="s">
        <v>20</v>
      </c>
      <c r="N125" s="582"/>
      <c r="O125" s="1213"/>
      <c r="P125" s="1213"/>
      <c r="Q125" s="1213"/>
      <c r="R125" s="1213"/>
      <c r="S125" s="1213"/>
      <c r="T125" s="1213"/>
      <c r="U125" s="1213"/>
      <c r="V125" s="1213"/>
      <c r="W125" s="632" t="s">
        <v>659</v>
      </c>
      <c r="X125" s="587"/>
      <c r="Y125" s="587"/>
      <c r="Z125" s="587"/>
      <c r="AA125" s="587"/>
      <c r="AB125" s="587"/>
      <c r="AC125" s="587"/>
      <c r="AD125" s="587"/>
      <c r="AE125" s="587"/>
      <c r="AF125" s="587"/>
      <c r="AG125" s="587"/>
      <c r="AH125" s="587"/>
    </row>
    <row r="126" spans="1:34" s="525" customFormat="1" ht="22.5">
      <c r="A126" s="1172"/>
      <c r="B126" s="1172">
        <v>1</v>
      </c>
      <c r="C126" s="942"/>
      <c r="D126" s="942"/>
      <c r="E126" s="944"/>
      <c r="F126" s="944"/>
      <c r="G126" s="944"/>
      <c r="H126" s="944"/>
      <c r="I126" s="939"/>
      <c r="J126" s="938"/>
      <c r="K126" s="941"/>
      <c r="L126" s="595" t="str">
        <f>mergeValue(A126)&amp;"."&amp;mergeValue(B126)</f>
        <v>1.1</v>
      </c>
      <c r="M126" s="548" t="s">
        <v>16</v>
      </c>
      <c r="N126" s="582"/>
      <c r="O126" s="1213"/>
      <c r="P126" s="1213"/>
      <c r="Q126" s="1213"/>
      <c r="R126" s="1213"/>
      <c r="S126" s="1213"/>
      <c r="T126" s="1213"/>
      <c r="U126" s="1213"/>
      <c r="V126" s="1213"/>
      <c r="W126" s="632" t="s">
        <v>478</v>
      </c>
      <c r="X126" s="587"/>
      <c r="Y126" s="587"/>
      <c r="Z126" s="587"/>
      <c r="AA126" s="587"/>
      <c r="AB126" s="587"/>
      <c r="AC126" s="587"/>
      <c r="AD126" s="587"/>
      <c r="AE126" s="587"/>
      <c r="AF126" s="587"/>
      <c r="AG126" s="587"/>
      <c r="AH126" s="587"/>
    </row>
    <row r="127" spans="1:34" s="525" customFormat="1" ht="22.5">
      <c r="A127" s="1172"/>
      <c r="B127" s="1172"/>
      <c r="C127" s="1172">
        <v>1</v>
      </c>
      <c r="D127" s="942"/>
      <c r="E127" s="944"/>
      <c r="F127" s="944"/>
      <c r="G127" s="944"/>
      <c r="H127" s="944"/>
      <c r="I127" s="946"/>
      <c r="J127" s="938"/>
      <c r="K127" s="941"/>
      <c r="L127" s="595" t="str">
        <f>mergeValue(A127)&amp;"."&amp;mergeValue(B127)&amp;"."&amp;mergeValue(C127)</f>
        <v>1.1.1</v>
      </c>
      <c r="M127" s="549" t="s">
        <v>7</v>
      </c>
      <c r="N127" s="582"/>
      <c r="O127" s="1213"/>
      <c r="P127" s="1213"/>
      <c r="Q127" s="1213"/>
      <c r="R127" s="1213"/>
      <c r="S127" s="1213"/>
      <c r="T127" s="1213"/>
      <c r="U127" s="1213"/>
      <c r="V127" s="1213"/>
      <c r="W127" s="632" t="s">
        <v>634</v>
      </c>
      <c r="X127" s="587"/>
      <c r="Y127" s="587"/>
      <c r="Z127" s="587"/>
      <c r="AA127" s="587"/>
      <c r="AB127" s="587"/>
      <c r="AC127" s="587"/>
      <c r="AD127" s="587"/>
      <c r="AE127" s="587"/>
      <c r="AF127" s="587"/>
      <c r="AG127" s="587"/>
      <c r="AH127" s="587"/>
    </row>
    <row r="128" spans="1:34" s="525" customFormat="1" ht="22.5">
      <c r="A128" s="1172"/>
      <c r="B128" s="1172"/>
      <c r="C128" s="1172"/>
      <c r="D128" s="1172">
        <v>1</v>
      </c>
      <c r="E128" s="944"/>
      <c r="F128" s="944"/>
      <c r="G128" s="944"/>
      <c r="H128" s="944"/>
      <c r="I128" s="946"/>
      <c r="J128" s="938"/>
      <c r="K128" s="941"/>
      <c r="L128" s="595" t="str">
        <f>mergeValue(A128)&amp;"."&amp;mergeValue(B128)&amp;"."&amp;mergeValue(C128)&amp;"."&amp;mergeValue(D128)</f>
        <v>1.1.1.1</v>
      </c>
      <c r="M128" s="550" t="s">
        <v>22</v>
      </c>
      <c r="N128" s="582"/>
      <c r="O128" s="1213"/>
      <c r="P128" s="1213"/>
      <c r="Q128" s="1213"/>
      <c r="R128" s="1213"/>
      <c r="S128" s="1213"/>
      <c r="T128" s="1213"/>
      <c r="U128" s="1213"/>
      <c r="V128" s="1213"/>
      <c r="W128" s="632" t="s">
        <v>635</v>
      </c>
      <c r="X128" s="587"/>
      <c r="Y128" s="587"/>
      <c r="Z128" s="587"/>
      <c r="AA128" s="587"/>
      <c r="AB128" s="587"/>
      <c r="AC128" s="587"/>
      <c r="AD128" s="587"/>
      <c r="AE128" s="587"/>
      <c r="AF128" s="587"/>
      <c r="AG128" s="587"/>
      <c r="AH128" s="587"/>
    </row>
    <row r="129" spans="1:34" s="525" customFormat="1" ht="11.25" customHeight="1" hidden="1">
      <c r="A129" s="1172"/>
      <c r="B129" s="1172"/>
      <c r="C129" s="1172"/>
      <c r="D129" s="1172"/>
      <c r="E129" s="1172">
        <v>1</v>
      </c>
      <c r="F129" s="944"/>
      <c r="G129" s="944"/>
      <c r="H129" s="942">
        <v>1</v>
      </c>
      <c r="I129" s="117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172"/>
      <c r="B130" s="1172"/>
      <c r="C130" s="1172"/>
      <c r="D130" s="1172"/>
      <c r="E130" s="1172"/>
      <c r="F130" s="1172">
        <v>1</v>
      </c>
      <c r="G130" s="942"/>
      <c r="H130" s="942"/>
      <c r="I130" s="1172"/>
      <c r="J130" s="1172">
        <v>1</v>
      </c>
      <c r="K130" s="950"/>
      <c r="L130" s="595" t="str">
        <f>mergeValue(A130)&amp;"."&amp;mergeValue(B130)&amp;"."&amp;mergeValue(C130)&amp;"."&amp;mergeValue(D130)&amp;"."&amp;mergeValue(F130)</f>
        <v>1.1.1.1.1</v>
      </c>
      <c r="M130" s="557" t="s">
        <v>10</v>
      </c>
      <c r="N130" s="583"/>
      <c r="O130" s="1174"/>
      <c r="P130" s="1174"/>
      <c r="Q130" s="1174"/>
      <c r="R130" s="1174"/>
      <c r="S130" s="1174"/>
      <c r="T130" s="1174"/>
      <c r="U130" s="1174"/>
      <c r="V130" s="1174"/>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172"/>
      <c r="B131" s="1172"/>
      <c r="C131" s="1172"/>
      <c r="D131" s="1172"/>
      <c r="E131" s="1172"/>
      <c r="F131" s="1172"/>
      <c r="G131" s="942">
        <v>1</v>
      </c>
      <c r="H131" s="942"/>
      <c r="I131" s="1172"/>
      <c r="J131" s="1172"/>
      <c r="K131" s="950">
        <v>1</v>
      </c>
      <c r="L131" s="595" t="str">
        <f>mergeValue(A131)&amp;"."&amp;mergeValue(B131)&amp;"."&amp;mergeValue(C131)&amp;"."&amp;mergeValue(D131)&amp;"."&amp;mergeValue(F131)&amp;"."&amp;mergeValue(G131)</f>
        <v>1.1.1.1.1.1</v>
      </c>
      <c r="M131" s="1071"/>
      <c r="N131" s="588"/>
      <c r="O131" s="564"/>
      <c r="P131" s="564"/>
      <c r="Q131" s="1096"/>
      <c r="R131" s="1214"/>
      <c r="S131" s="1179" t="s">
        <v>84</v>
      </c>
      <c r="T131" s="1214"/>
      <c r="U131" s="1179" t="s">
        <v>85</v>
      </c>
      <c r="V131" s="580"/>
      <c r="W131" s="1171" t="s">
        <v>660</v>
      </c>
      <c r="X131" s="587" t="str">
        <f>strCheckDate(O132:V132)</f>
        <v/>
      </c>
      <c r="Y131" s="591"/>
      <c r="Z131" s="591" t="str">
        <f>IF(M131="","",M131)</f>
        <v/>
      </c>
      <c r="AA131" s="591"/>
      <c r="AB131" s="591"/>
      <c r="AC131" s="591"/>
      <c r="AD131" s="587"/>
      <c r="AE131" s="587"/>
      <c r="AF131" s="587"/>
      <c r="AG131" s="587"/>
      <c r="AH131" s="587"/>
    </row>
    <row r="132" spans="1:34" s="525" customFormat="1" ht="0.2" customHeight="1">
      <c r="A132" s="1172"/>
      <c r="B132" s="1172"/>
      <c r="C132" s="1172"/>
      <c r="D132" s="1172"/>
      <c r="E132" s="1172"/>
      <c r="F132" s="1172"/>
      <c r="G132" s="942"/>
      <c r="H132" s="942"/>
      <c r="I132" s="1172"/>
      <c r="J132" s="1172"/>
      <c r="K132" s="950"/>
      <c r="L132" s="602"/>
      <c r="M132" s="648"/>
      <c r="N132" s="588"/>
      <c r="O132" s="564"/>
      <c r="P132" s="564"/>
      <c r="Q132" s="586" t="str">
        <f>R131&amp;"-"&amp;T131</f>
        <v>-</v>
      </c>
      <c r="R132" s="1178"/>
      <c r="S132" s="1179"/>
      <c r="T132" s="1178"/>
      <c r="U132" s="1179"/>
      <c r="V132" s="580"/>
      <c r="W132" s="1171"/>
      <c r="X132" s="587"/>
      <c r="Y132" s="587"/>
      <c r="Z132" s="587"/>
      <c r="AA132" s="587"/>
      <c r="AB132" s="587"/>
      <c r="AC132" s="587"/>
      <c r="AD132" s="587"/>
      <c r="AE132" s="587"/>
      <c r="AF132" s="587"/>
      <c r="AG132" s="587"/>
      <c r="AH132" s="587"/>
    </row>
    <row r="133" spans="1:34" s="524" customFormat="1" ht="15" customHeight="1">
      <c r="A133" s="1172"/>
      <c r="B133" s="1172"/>
      <c r="C133" s="1172"/>
      <c r="D133" s="1172"/>
      <c r="E133" s="1172"/>
      <c r="F133" s="1172"/>
      <c r="G133" s="944"/>
      <c r="H133" s="942"/>
      <c r="I133" s="1172"/>
      <c r="J133" s="1172"/>
      <c r="K133" s="949"/>
      <c r="L133" s="540"/>
      <c r="M133" s="558" t="s">
        <v>25</v>
      </c>
      <c r="N133" s="553"/>
      <c r="O133" s="547"/>
      <c r="P133" s="547"/>
      <c r="Q133" s="547"/>
      <c r="R133" s="575"/>
      <c r="S133" s="566"/>
      <c r="T133" s="565"/>
      <c r="U133" s="553"/>
      <c r="V133" s="562"/>
      <c r="W133" s="1171"/>
      <c r="X133" s="589"/>
      <c r="Y133" s="589"/>
      <c r="Z133" s="589"/>
      <c r="AA133" s="589"/>
      <c r="AB133" s="589"/>
      <c r="AC133" s="589"/>
      <c r="AD133" s="589"/>
      <c r="AE133" s="589"/>
      <c r="AF133" s="589"/>
      <c r="AG133" s="589"/>
      <c r="AH133" s="589"/>
    </row>
    <row r="134" spans="1:34" s="524" customFormat="1" ht="15" customHeight="1">
      <c r="A134" s="1172"/>
      <c r="B134" s="1172"/>
      <c r="C134" s="1172"/>
      <c r="D134" s="1172"/>
      <c r="E134" s="1172"/>
      <c r="F134" s="944"/>
      <c r="G134" s="944"/>
      <c r="H134" s="942"/>
      <c r="I134" s="117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172"/>
      <c r="B135" s="1172"/>
      <c r="C135" s="1172"/>
      <c r="D135" s="117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172"/>
      <c r="B136" s="1172"/>
      <c r="C136" s="117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172"/>
      <c r="B137" s="117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17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24:34" ht="17.1" customHeight="1">
      <c r="X140" s="204"/>
      <c r="Y140" s="204"/>
      <c r="Z140" s="204"/>
      <c r="AA140" s="204"/>
      <c r="AB140" s="204"/>
      <c r="AC140" s="204"/>
      <c r="AD140" s="204"/>
      <c r="AE140" s="204"/>
      <c r="AF140" s="204"/>
      <c r="AG140" s="204"/>
      <c r="AH140" s="204"/>
    </row>
    <row r="141" spans="7:34" s="35" customFormat="1" ht="17.1" customHeight="1">
      <c r="G141" s="35" t="s">
        <v>13</v>
      </c>
      <c r="I141" s="35" t="s">
        <v>183</v>
      </c>
      <c r="V141" s="158"/>
      <c r="X141" s="217"/>
      <c r="Y141" s="217"/>
      <c r="Z141" s="217"/>
      <c r="AA141" s="217"/>
      <c r="AB141" s="217"/>
      <c r="AC141" s="217"/>
      <c r="AD141" s="217"/>
      <c r="AE141" s="217"/>
      <c r="AF141" s="217"/>
      <c r="AG141" s="217"/>
      <c r="AH141" s="217"/>
    </row>
    <row r="142" spans="20:34" ht="17.1" customHeight="1">
      <c r="T142" s="122"/>
      <c r="U142" s="43"/>
      <c r="X142" s="204"/>
      <c r="Y142" s="204"/>
      <c r="Z142" s="204"/>
      <c r="AA142" s="204"/>
      <c r="AB142" s="204"/>
      <c r="AC142" s="204"/>
      <c r="AD142" s="204"/>
      <c r="AE142" s="204"/>
      <c r="AF142" s="204"/>
      <c r="AG142" s="204"/>
      <c r="AH142" s="204"/>
    </row>
    <row r="143" spans="1:34" s="525" customFormat="1" ht="22.5">
      <c r="A143" s="1172">
        <v>1</v>
      </c>
      <c r="B143" s="960"/>
      <c r="C143" s="960"/>
      <c r="D143" s="960"/>
      <c r="E143" s="961"/>
      <c r="F143" s="962"/>
      <c r="G143" s="962"/>
      <c r="H143" s="962"/>
      <c r="I143" s="963"/>
      <c r="J143" s="958"/>
      <c r="K143" s="965"/>
      <c r="L143" s="595">
        <f>mergeValue(A143)</f>
        <v>1</v>
      </c>
      <c r="M143" s="643" t="s">
        <v>20</v>
      </c>
      <c r="N143" s="582"/>
      <c r="O143" s="1213"/>
      <c r="P143" s="1213"/>
      <c r="Q143" s="1213"/>
      <c r="R143" s="1213"/>
      <c r="S143" s="1213"/>
      <c r="T143" s="1213"/>
      <c r="U143" s="1213"/>
      <c r="V143" s="1213"/>
      <c r="W143" s="632" t="s">
        <v>659</v>
      </c>
      <c r="X143" s="587"/>
      <c r="Y143" s="587"/>
      <c r="Z143" s="587"/>
      <c r="AA143" s="587"/>
      <c r="AB143" s="587"/>
      <c r="AC143" s="587"/>
      <c r="AD143" s="587"/>
      <c r="AE143" s="587"/>
      <c r="AF143" s="587"/>
      <c r="AG143" s="587"/>
      <c r="AH143" s="587"/>
    </row>
    <row r="144" spans="1:34" s="525" customFormat="1" ht="22.5">
      <c r="A144" s="1172"/>
      <c r="B144" s="1172">
        <v>1</v>
      </c>
      <c r="C144" s="960"/>
      <c r="D144" s="960"/>
      <c r="E144" s="962"/>
      <c r="F144" s="962"/>
      <c r="G144" s="962"/>
      <c r="H144" s="962"/>
      <c r="I144" s="957"/>
      <c r="J144" s="956"/>
      <c r="K144" s="959"/>
      <c r="L144" s="595" t="str">
        <f>mergeValue(A144)&amp;"."&amp;mergeValue(B144)</f>
        <v>1.1</v>
      </c>
      <c r="M144" s="548" t="s">
        <v>16</v>
      </c>
      <c r="N144" s="582"/>
      <c r="O144" s="1213"/>
      <c r="P144" s="1213"/>
      <c r="Q144" s="1213"/>
      <c r="R144" s="1213"/>
      <c r="S144" s="1213"/>
      <c r="T144" s="1213"/>
      <c r="U144" s="1213"/>
      <c r="V144" s="1213"/>
      <c r="W144" s="632" t="s">
        <v>478</v>
      </c>
      <c r="X144" s="587"/>
      <c r="Y144" s="587"/>
      <c r="Z144" s="587"/>
      <c r="AA144" s="587"/>
      <c r="AB144" s="587"/>
      <c r="AC144" s="587"/>
      <c r="AD144" s="587"/>
      <c r="AE144" s="587"/>
      <c r="AF144" s="587"/>
      <c r="AG144" s="587"/>
      <c r="AH144" s="587"/>
    </row>
    <row r="145" spans="1:34" s="525" customFormat="1" ht="22.5">
      <c r="A145" s="1172"/>
      <c r="B145" s="1172"/>
      <c r="C145" s="1172">
        <v>1</v>
      </c>
      <c r="D145" s="960"/>
      <c r="E145" s="962"/>
      <c r="F145" s="962"/>
      <c r="G145" s="962"/>
      <c r="H145" s="962"/>
      <c r="I145" s="964"/>
      <c r="J145" s="956"/>
      <c r="K145" s="959"/>
      <c r="L145" s="595" t="str">
        <f>mergeValue(A145)&amp;"."&amp;mergeValue(B145)&amp;"."&amp;mergeValue(C145)</f>
        <v>1.1.1</v>
      </c>
      <c r="M145" s="549" t="s">
        <v>7</v>
      </c>
      <c r="N145" s="582"/>
      <c r="O145" s="1213"/>
      <c r="P145" s="1213"/>
      <c r="Q145" s="1213"/>
      <c r="R145" s="1213"/>
      <c r="S145" s="1213"/>
      <c r="T145" s="1213"/>
      <c r="U145" s="1213"/>
      <c r="V145" s="1213"/>
      <c r="W145" s="632" t="s">
        <v>634</v>
      </c>
      <c r="X145" s="587"/>
      <c r="Y145" s="587"/>
      <c r="Z145" s="587"/>
      <c r="AA145" s="587"/>
      <c r="AB145" s="587"/>
      <c r="AC145" s="587"/>
      <c r="AD145" s="587"/>
      <c r="AE145" s="587"/>
      <c r="AF145" s="587"/>
      <c r="AG145" s="587"/>
      <c r="AH145" s="587"/>
    </row>
    <row r="146" spans="1:34" s="525" customFormat="1" ht="22.5">
      <c r="A146" s="1172"/>
      <c r="B146" s="1172"/>
      <c r="C146" s="1172"/>
      <c r="D146" s="1172">
        <v>1</v>
      </c>
      <c r="E146" s="962"/>
      <c r="F146" s="962"/>
      <c r="G146" s="962"/>
      <c r="H146" s="962"/>
      <c r="I146" s="964"/>
      <c r="J146" s="956"/>
      <c r="K146" s="959"/>
      <c r="L146" s="595" t="str">
        <f>mergeValue(A146)&amp;"."&amp;mergeValue(B146)&amp;"."&amp;mergeValue(C146)&amp;"."&amp;mergeValue(D146)</f>
        <v>1.1.1.1</v>
      </c>
      <c r="M146" s="550" t="s">
        <v>22</v>
      </c>
      <c r="N146" s="582"/>
      <c r="O146" s="1213"/>
      <c r="P146" s="1213"/>
      <c r="Q146" s="1213"/>
      <c r="R146" s="1213"/>
      <c r="S146" s="1213"/>
      <c r="T146" s="1213"/>
      <c r="U146" s="1213"/>
      <c r="V146" s="1213"/>
      <c r="W146" s="632" t="s">
        <v>635</v>
      </c>
      <c r="X146" s="587"/>
      <c r="Y146" s="587"/>
      <c r="Z146" s="587"/>
      <c r="AA146" s="587"/>
      <c r="AB146" s="587"/>
      <c r="AC146" s="587"/>
      <c r="AD146" s="587"/>
      <c r="AE146" s="587"/>
      <c r="AF146" s="587"/>
      <c r="AG146" s="587"/>
      <c r="AH146" s="587"/>
    </row>
    <row r="147" spans="1:34" s="525" customFormat="1" ht="11.25" customHeight="1" hidden="1">
      <c r="A147" s="1172"/>
      <c r="B147" s="1172"/>
      <c r="C147" s="1172"/>
      <c r="D147" s="1172"/>
      <c r="E147" s="1172">
        <v>1</v>
      </c>
      <c r="F147" s="962"/>
      <c r="G147" s="962"/>
      <c r="H147" s="960">
        <v>1</v>
      </c>
      <c r="I147" s="117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4" s="525" customFormat="1" ht="90">
      <c r="A148" s="1172"/>
      <c r="B148" s="1172"/>
      <c r="C148" s="1172"/>
      <c r="D148" s="1172"/>
      <c r="E148" s="1172"/>
      <c r="F148" s="1172">
        <v>1</v>
      </c>
      <c r="G148" s="960"/>
      <c r="H148" s="960"/>
      <c r="I148" s="1172"/>
      <c r="J148" s="1172">
        <v>1</v>
      </c>
      <c r="K148" s="968"/>
      <c r="L148" s="595" t="str">
        <f>mergeValue(A148)&amp;"."&amp;mergeValue(B148)&amp;"."&amp;mergeValue(C148)&amp;"."&amp;mergeValue(D148)&amp;"."&amp;mergeValue(F148)</f>
        <v>1.1.1.1.1</v>
      </c>
      <c r="M148" s="557" t="s">
        <v>10</v>
      </c>
      <c r="N148" s="583"/>
      <c r="O148" s="1174"/>
      <c r="P148" s="1174"/>
      <c r="Q148" s="1174"/>
      <c r="R148" s="1174"/>
      <c r="S148" s="1174"/>
      <c r="T148" s="1174"/>
      <c r="U148" s="1174"/>
      <c r="V148" s="1174"/>
      <c r="W148" s="632" t="s">
        <v>636</v>
      </c>
      <c r="X148" s="587"/>
      <c r="Y148" s="591" t="str">
        <f>strCheckUnique(Z148:Z151)</f>
        <v/>
      </c>
      <c r="Z148" s="587"/>
      <c r="AA148" s="591"/>
      <c r="AB148" s="587"/>
      <c r="AC148" s="587"/>
      <c r="AD148" s="587"/>
      <c r="AE148" s="587"/>
      <c r="AF148" s="587"/>
      <c r="AG148" s="587"/>
      <c r="AH148" s="587"/>
    </row>
    <row r="149" spans="1:34" s="525" customFormat="1" ht="188.25" customHeight="1">
      <c r="A149" s="1172"/>
      <c r="B149" s="1172"/>
      <c r="C149" s="1172"/>
      <c r="D149" s="1172"/>
      <c r="E149" s="1172"/>
      <c r="F149" s="1172"/>
      <c r="G149" s="960">
        <v>1</v>
      </c>
      <c r="H149" s="960"/>
      <c r="I149" s="1172"/>
      <c r="J149" s="1172"/>
      <c r="K149" s="968">
        <v>1</v>
      </c>
      <c r="L149" s="595" t="str">
        <f>mergeValue(A149)&amp;"."&amp;mergeValue(B149)&amp;"."&amp;mergeValue(C149)&amp;"."&amp;mergeValue(D149)&amp;"."&amp;mergeValue(F149)&amp;"."&amp;mergeValue(G149)</f>
        <v>1.1.1.1.1.1</v>
      </c>
      <c r="M149" s="1071"/>
      <c r="N149" s="588"/>
      <c r="O149" s="564"/>
      <c r="P149" s="564"/>
      <c r="Q149" s="1096"/>
      <c r="R149" s="1214"/>
      <c r="S149" s="1179" t="s">
        <v>84</v>
      </c>
      <c r="T149" s="1214"/>
      <c r="U149" s="1179" t="s">
        <v>85</v>
      </c>
      <c r="V149" s="580"/>
      <c r="W149" s="1171" t="s">
        <v>660</v>
      </c>
      <c r="X149" s="587" t="str">
        <f>strCheckDate(O150:V150)</f>
        <v/>
      </c>
      <c r="Y149" s="591"/>
      <c r="Z149" s="591" t="str">
        <f>IF(M149="","",M149)</f>
        <v/>
      </c>
      <c r="AA149" s="591"/>
      <c r="AB149" s="591"/>
      <c r="AC149" s="591"/>
      <c r="AD149" s="587"/>
      <c r="AE149" s="587"/>
      <c r="AF149" s="587"/>
      <c r="AG149" s="587"/>
      <c r="AH149" s="587"/>
    </row>
    <row r="150" spans="1:34" s="525" customFormat="1" ht="0.2" customHeight="1">
      <c r="A150" s="1172"/>
      <c r="B150" s="1172"/>
      <c r="C150" s="1172"/>
      <c r="D150" s="1172"/>
      <c r="E150" s="1172"/>
      <c r="F150" s="1172"/>
      <c r="G150" s="960"/>
      <c r="H150" s="960"/>
      <c r="I150" s="1172"/>
      <c r="J150" s="1172"/>
      <c r="K150" s="968"/>
      <c r="L150" s="602"/>
      <c r="M150" s="648"/>
      <c r="N150" s="588"/>
      <c r="O150" s="564"/>
      <c r="P150" s="564"/>
      <c r="Q150" s="586" t="str">
        <f>R149&amp;"-"&amp;T149</f>
        <v>-</v>
      </c>
      <c r="R150" s="1178"/>
      <c r="S150" s="1179"/>
      <c r="T150" s="1178"/>
      <c r="U150" s="1179"/>
      <c r="V150" s="580"/>
      <c r="W150" s="1171"/>
      <c r="X150" s="587"/>
      <c r="Y150" s="587"/>
      <c r="Z150" s="587"/>
      <c r="AA150" s="587"/>
      <c r="AB150" s="587"/>
      <c r="AC150" s="587"/>
      <c r="AD150" s="587"/>
      <c r="AE150" s="587"/>
      <c r="AF150" s="587"/>
      <c r="AG150" s="587"/>
      <c r="AH150" s="587"/>
    </row>
    <row r="151" spans="1:34" s="524" customFormat="1" ht="15" customHeight="1">
      <c r="A151" s="1172"/>
      <c r="B151" s="1172"/>
      <c r="C151" s="1172"/>
      <c r="D151" s="1172"/>
      <c r="E151" s="1172"/>
      <c r="F151" s="1172"/>
      <c r="G151" s="962"/>
      <c r="H151" s="960"/>
      <c r="I151" s="1172"/>
      <c r="J151" s="1172"/>
      <c r="K151" s="967"/>
      <c r="L151" s="540"/>
      <c r="M151" s="558" t="s">
        <v>25</v>
      </c>
      <c r="N151" s="553"/>
      <c r="O151" s="547"/>
      <c r="P151" s="547"/>
      <c r="Q151" s="547"/>
      <c r="R151" s="575"/>
      <c r="S151" s="566"/>
      <c r="T151" s="565"/>
      <c r="U151" s="553"/>
      <c r="V151" s="562"/>
      <c r="W151" s="1171"/>
      <c r="X151" s="589"/>
      <c r="Y151" s="589"/>
      <c r="Z151" s="589"/>
      <c r="AA151" s="589"/>
      <c r="AB151" s="589"/>
      <c r="AC151" s="589"/>
      <c r="AD151" s="589"/>
      <c r="AE151" s="589"/>
      <c r="AF151" s="589"/>
      <c r="AG151" s="589"/>
      <c r="AH151" s="589"/>
    </row>
    <row r="152" spans="1:34" s="524" customFormat="1" ht="15" customHeight="1">
      <c r="A152" s="1172"/>
      <c r="B152" s="1172"/>
      <c r="C152" s="1172"/>
      <c r="D152" s="1172"/>
      <c r="E152" s="1172"/>
      <c r="F152" s="962"/>
      <c r="G152" s="962"/>
      <c r="H152" s="960"/>
      <c r="I152" s="117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customHeight="1" hidden="1">
      <c r="A153" s="1172"/>
      <c r="B153" s="1172"/>
      <c r="C153" s="1172"/>
      <c r="D153" s="117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4" s="524" customFormat="1" ht="15" customHeight="1">
      <c r="A154" s="1172"/>
      <c r="B154" s="1172"/>
      <c r="C154" s="117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4" s="524" customFormat="1" ht="15" customHeight="1">
      <c r="A155" s="1172"/>
      <c r="B155" s="117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4" s="524" customFormat="1" ht="15" customHeight="1">
      <c r="A156" s="117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4"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24:34" ht="17.1" customHeight="1">
      <c r="X158" s="204"/>
      <c r="Y158" s="204"/>
      <c r="Z158" s="204"/>
      <c r="AA158" s="204"/>
      <c r="AB158" s="204"/>
      <c r="AC158" s="204"/>
      <c r="AD158" s="204"/>
      <c r="AE158" s="204"/>
      <c r="AF158" s="204"/>
      <c r="AG158" s="204"/>
      <c r="AH158" s="204"/>
    </row>
    <row r="159" spans="7:34" s="35" customFormat="1" ht="17.1" customHeight="1">
      <c r="G159" s="35" t="s">
        <v>13</v>
      </c>
      <c r="I159" s="35" t="s">
        <v>184</v>
      </c>
      <c r="V159" s="158"/>
      <c r="X159" s="217"/>
      <c r="Y159" s="217"/>
      <c r="Z159" s="217"/>
      <c r="AA159" s="217"/>
      <c r="AB159" s="217"/>
      <c r="AC159" s="217"/>
      <c r="AD159" s="217"/>
      <c r="AE159" s="217"/>
      <c r="AF159" s="217"/>
      <c r="AG159" s="217"/>
      <c r="AH159" s="217"/>
    </row>
    <row r="160" spans="20:34" ht="17.1" customHeight="1">
      <c r="T160" s="122"/>
      <c r="U160" s="43"/>
      <c r="X160" s="204"/>
      <c r="Y160" s="204"/>
      <c r="Z160" s="204"/>
      <c r="AA160" s="204"/>
      <c r="AB160" s="204"/>
      <c r="AC160" s="204"/>
      <c r="AD160" s="204"/>
      <c r="AE160" s="204"/>
      <c r="AF160" s="204"/>
      <c r="AG160" s="204"/>
      <c r="AH160" s="204"/>
    </row>
    <row r="161" spans="1:33" s="525" customFormat="1" ht="22.5">
      <c r="A161" s="1172">
        <v>1</v>
      </c>
      <c r="B161" s="903"/>
      <c r="C161" s="903"/>
      <c r="D161" s="903"/>
      <c r="E161" s="904"/>
      <c r="F161" s="905"/>
      <c r="G161" s="905"/>
      <c r="H161" s="905"/>
      <c r="I161" s="906"/>
      <c r="J161" s="901"/>
      <c r="K161" s="908"/>
      <c r="L161" s="595">
        <f>mergeValue(A161)</f>
        <v>1</v>
      </c>
      <c r="M161" s="643" t="s">
        <v>20</v>
      </c>
      <c r="N161" s="582"/>
      <c r="O161" s="1267"/>
      <c r="P161" s="1268"/>
      <c r="Q161" s="1268"/>
      <c r="R161" s="1268"/>
      <c r="S161" s="1268"/>
      <c r="T161" s="1268"/>
      <c r="U161" s="1268"/>
      <c r="V161" s="1269"/>
      <c r="W161" s="632" t="s">
        <v>477</v>
      </c>
      <c r="X161" s="587"/>
      <c r="Y161" s="587"/>
      <c r="Z161" s="587"/>
      <c r="AA161" s="587"/>
      <c r="AB161" s="587"/>
      <c r="AC161" s="587"/>
      <c r="AD161" s="587"/>
      <c r="AE161" s="587"/>
      <c r="AF161" s="587"/>
      <c r="AG161" s="587"/>
    </row>
    <row r="162" spans="1:33" s="525" customFormat="1" ht="22.5">
      <c r="A162" s="1172"/>
      <c r="B162" s="1172">
        <v>1</v>
      </c>
      <c r="C162" s="903"/>
      <c r="D162" s="903"/>
      <c r="E162" s="905"/>
      <c r="F162" s="905"/>
      <c r="G162" s="905"/>
      <c r="H162" s="905"/>
      <c r="I162" s="900"/>
      <c r="J162" s="899"/>
      <c r="K162" s="902"/>
      <c r="L162" s="595" t="str">
        <f>mergeValue(A162)&amp;"."&amp;mergeValue(B162)</f>
        <v>1.1</v>
      </c>
      <c r="M162" s="548" t="s">
        <v>16</v>
      </c>
      <c r="N162" s="582"/>
      <c r="O162" s="1267"/>
      <c r="P162" s="1268"/>
      <c r="Q162" s="1268"/>
      <c r="R162" s="1268"/>
      <c r="S162" s="1268"/>
      <c r="T162" s="1268"/>
      <c r="U162" s="1268"/>
      <c r="V162" s="1269"/>
      <c r="W162" s="632" t="s">
        <v>478</v>
      </c>
      <c r="X162" s="587"/>
      <c r="Y162" s="587"/>
      <c r="Z162" s="587"/>
      <c r="AA162" s="587"/>
      <c r="AB162" s="587"/>
      <c r="AC162" s="587"/>
      <c r="AD162" s="587"/>
      <c r="AE162" s="587"/>
      <c r="AF162" s="587"/>
      <c r="AG162" s="587"/>
    </row>
    <row r="163" spans="1:33" s="525" customFormat="1" ht="22.5">
      <c r="A163" s="1172"/>
      <c r="B163" s="1172"/>
      <c r="C163" s="1172">
        <v>1</v>
      </c>
      <c r="D163" s="903"/>
      <c r="E163" s="905"/>
      <c r="F163" s="905"/>
      <c r="G163" s="905"/>
      <c r="H163" s="905"/>
      <c r="I163" s="907"/>
      <c r="J163" s="899"/>
      <c r="K163" s="902"/>
      <c r="L163" s="595" t="str">
        <f>mergeValue(A163)&amp;"."&amp;mergeValue(B163)&amp;"."&amp;mergeValue(C163)</f>
        <v>1.1.1</v>
      </c>
      <c r="M163" s="549" t="s">
        <v>7</v>
      </c>
      <c r="N163" s="582"/>
      <c r="O163" s="1267"/>
      <c r="P163" s="1268"/>
      <c r="Q163" s="1268"/>
      <c r="R163" s="1268"/>
      <c r="S163" s="1268"/>
      <c r="T163" s="1268"/>
      <c r="U163" s="1268"/>
      <c r="V163" s="1269"/>
      <c r="W163" s="632" t="s">
        <v>634</v>
      </c>
      <c r="X163" s="587"/>
      <c r="Y163" s="587"/>
      <c r="Z163" s="587"/>
      <c r="AA163" s="587"/>
      <c r="AB163" s="587"/>
      <c r="AC163" s="587"/>
      <c r="AD163" s="587"/>
      <c r="AE163" s="587"/>
      <c r="AF163" s="587"/>
      <c r="AG163" s="587"/>
    </row>
    <row r="164" spans="1:33" s="525" customFormat="1" ht="22.5">
      <c r="A164" s="1172"/>
      <c r="B164" s="1172"/>
      <c r="C164" s="1172"/>
      <c r="D164" s="1172">
        <v>1</v>
      </c>
      <c r="E164" s="905"/>
      <c r="F164" s="905"/>
      <c r="G164" s="905"/>
      <c r="H164" s="905"/>
      <c r="I164" s="907"/>
      <c r="J164" s="899"/>
      <c r="K164" s="902"/>
      <c r="L164" s="595" t="str">
        <f>mergeValue(A164)&amp;"."&amp;mergeValue(B164)&amp;"."&amp;mergeValue(C164)&amp;"."&amp;mergeValue(D164)</f>
        <v>1.1.1.1</v>
      </c>
      <c r="M164" s="550" t="s">
        <v>22</v>
      </c>
      <c r="N164" s="582"/>
      <c r="O164" s="1267"/>
      <c r="P164" s="1268"/>
      <c r="Q164" s="1268"/>
      <c r="R164" s="1268"/>
      <c r="S164" s="1268"/>
      <c r="T164" s="1268"/>
      <c r="U164" s="1268"/>
      <c r="V164" s="1269"/>
      <c r="W164" s="632" t="s">
        <v>635</v>
      </c>
      <c r="X164" s="587"/>
      <c r="Y164" s="587"/>
      <c r="Z164" s="587"/>
      <c r="AA164" s="587"/>
      <c r="AB164" s="587"/>
      <c r="AC164" s="587"/>
      <c r="AD164" s="587"/>
      <c r="AE164" s="587"/>
      <c r="AF164" s="587"/>
      <c r="AG164" s="587"/>
    </row>
    <row r="165" spans="1:33" s="525" customFormat="1" ht="101.25">
      <c r="A165" s="1172"/>
      <c r="B165" s="1172"/>
      <c r="C165" s="1172"/>
      <c r="D165" s="1172"/>
      <c r="E165" s="1172">
        <v>1</v>
      </c>
      <c r="F165" s="905"/>
      <c r="G165" s="905"/>
      <c r="H165" s="903">
        <v>1</v>
      </c>
      <c r="I165" s="1172">
        <v>1</v>
      </c>
      <c r="J165" s="905"/>
      <c r="K165" s="910"/>
      <c r="L165" s="595" t="str">
        <f>mergeValue(A165)&amp;"."&amp;mergeValue(B165)&amp;"."&amp;mergeValue(C165)&amp;"."&amp;mergeValue(D165)&amp;"."&amp;mergeValue(E165)</f>
        <v>1.1.1.1.1</v>
      </c>
      <c r="M165" s="556" t="s">
        <v>9</v>
      </c>
      <c r="N165" s="583"/>
      <c r="O165" s="1175"/>
      <c r="P165" s="1176"/>
      <c r="Q165" s="1176"/>
      <c r="R165" s="1176"/>
      <c r="S165" s="1176"/>
      <c r="T165" s="1176"/>
      <c r="U165" s="1176"/>
      <c r="V165" s="1177"/>
      <c r="W165" s="632" t="s">
        <v>639</v>
      </c>
      <c r="X165" s="587"/>
      <c r="Y165" s="587"/>
      <c r="Z165" s="587"/>
      <c r="AA165" s="587"/>
      <c r="AB165" s="587"/>
      <c r="AC165" s="587"/>
      <c r="AD165" s="587"/>
      <c r="AE165" s="587"/>
      <c r="AF165" s="587"/>
      <c r="AG165" s="587"/>
    </row>
    <row r="166" spans="1:33" s="525" customFormat="1" ht="90">
      <c r="A166" s="1172"/>
      <c r="B166" s="1172"/>
      <c r="C166" s="1172"/>
      <c r="D166" s="1172"/>
      <c r="E166" s="1172"/>
      <c r="F166" s="1172">
        <v>1</v>
      </c>
      <c r="G166" s="903"/>
      <c r="H166" s="903"/>
      <c r="I166" s="1172"/>
      <c r="J166" s="1172">
        <v>1</v>
      </c>
      <c r="K166" s="911"/>
      <c r="L166" s="595" t="str">
        <f>mergeValue(A166)&amp;"."&amp;mergeValue(B166)&amp;"."&amp;mergeValue(C166)&amp;"."&amp;mergeValue(D166)&amp;"."&amp;mergeValue(E166)&amp;"."&amp;mergeValue(F166)</f>
        <v>1.1.1.1.1.1</v>
      </c>
      <c r="M166" s="557" t="s">
        <v>10</v>
      </c>
      <c r="N166" s="583"/>
      <c r="O166" s="1175"/>
      <c r="P166" s="1176"/>
      <c r="Q166" s="1176"/>
      <c r="R166" s="1176"/>
      <c r="S166" s="1176"/>
      <c r="T166" s="1176"/>
      <c r="U166" s="1176"/>
      <c r="V166" s="1177"/>
      <c r="W166" s="632" t="s">
        <v>637</v>
      </c>
      <c r="X166" s="587"/>
      <c r="Y166" s="591" t="str">
        <f>strCheckUnique(Z166:Z169)</f>
        <v/>
      </c>
      <c r="Z166" s="587"/>
      <c r="AA166" s="591" t="str">
        <f>IF(O166="","",O166&amp;":_")</f>
        <v/>
      </c>
      <c r="AB166" s="587"/>
      <c r="AC166" s="587"/>
      <c r="AD166" s="587"/>
      <c r="AE166" s="587"/>
      <c r="AF166" s="587"/>
      <c r="AG166" s="587"/>
    </row>
    <row r="167" spans="1:33" s="525" customFormat="1" ht="188.25" customHeight="1">
      <c r="A167" s="1172"/>
      <c r="B167" s="1172"/>
      <c r="C167" s="1172"/>
      <c r="D167" s="1172"/>
      <c r="E167" s="1172"/>
      <c r="F167" s="1172"/>
      <c r="G167" s="903">
        <v>1</v>
      </c>
      <c r="H167" s="903"/>
      <c r="I167" s="1172"/>
      <c r="J167" s="1172"/>
      <c r="K167" s="911">
        <v>1</v>
      </c>
      <c r="L167" s="595" t="str">
        <f>mergeValue(A167)&amp;"."&amp;mergeValue(B167)&amp;"."&amp;mergeValue(C167)&amp;"."&amp;mergeValue(D167)&amp;"."&amp;mergeValue(E167)&amp;"."&amp;mergeValue(F167)&amp;"."&amp;mergeValue(G167)</f>
        <v>1.1.1.1.1.1.1</v>
      </c>
      <c r="M167" s="1071"/>
      <c r="N167" s="588"/>
      <c r="O167" s="1080"/>
      <c r="P167" s="564"/>
      <c r="Q167" s="564"/>
      <c r="R167" s="1214"/>
      <c r="S167" s="1179" t="s">
        <v>84</v>
      </c>
      <c r="T167" s="1214"/>
      <c r="U167" s="1179" t="s">
        <v>84</v>
      </c>
      <c r="V167" s="580"/>
      <c r="W167" s="1171" t="s">
        <v>657</v>
      </c>
      <c r="X167" s="587" t="str">
        <f>strCheckDate(O168:V168)</f>
        <v/>
      </c>
      <c r="Y167" s="591"/>
      <c r="Z167" s="591" t="str">
        <f>IF(M167="","",M167)</f>
        <v/>
      </c>
      <c r="AA167" s="591"/>
      <c r="AB167" s="591"/>
      <c r="AC167" s="591"/>
      <c r="AD167" s="587"/>
      <c r="AE167" s="587"/>
      <c r="AF167" s="587"/>
      <c r="AG167" s="587"/>
    </row>
    <row r="168" spans="1:33" s="525" customFormat="1" ht="11.25" customHeight="1" hidden="1">
      <c r="A168" s="1172"/>
      <c r="B168" s="1172"/>
      <c r="C168" s="1172"/>
      <c r="D168" s="1172"/>
      <c r="E168" s="1172"/>
      <c r="F168" s="1172"/>
      <c r="G168" s="903"/>
      <c r="H168" s="903"/>
      <c r="I168" s="1172"/>
      <c r="J168" s="1172"/>
      <c r="K168" s="911"/>
      <c r="L168" s="602"/>
      <c r="M168" s="648"/>
      <c r="N168" s="588"/>
      <c r="O168" s="586"/>
      <c r="P168" s="564"/>
      <c r="Q168" s="586" t="str">
        <f>R167&amp;"-"&amp;T167</f>
        <v>-</v>
      </c>
      <c r="R168" s="1178"/>
      <c r="S168" s="1179"/>
      <c r="T168" s="1178"/>
      <c r="U168" s="1179"/>
      <c r="V168" s="580"/>
      <c r="W168" s="1171"/>
      <c r="X168" s="587"/>
      <c r="Y168" s="587"/>
      <c r="Z168" s="587"/>
      <c r="AA168" s="587"/>
      <c r="AB168" s="587"/>
      <c r="AC168" s="587"/>
      <c r="AD168" s="587"/>
      <c r="AE168" s="587"/>
      <c r="AF168" s="587"/>
      <c r="AG168" s="587"/>
    </row>
    <row r="169" spans="1:33" s="524" customFormat="1" ht="15" customHeight="1">
      <c r="A169" s="1172"/>
      <c r="B169" s="1172"/>
      <c r="C169" s="1172"/>
      <c r="D169" s="1172"/>
      <c r="E169" s="1172"/>
      <c r="F169" s="1172"/>
      <c r="G169" s="905"/>
      <c r="H169" s="903"/>
      <c r="I169" s="1172"/>
      <c r="J169" s="1172"/>
      <c r="K169" s="910"/>
      <c r="L169" s="540"/>
      <c r="M169" s="559" t="s">
        <v>25</v>
      </c>
      <c r="N169" s="553"/>
      <c r="O169" s="547"/>
      <c r="P169" s="547"/>
      <c r="Q169" s="547"/>
      <c r="R169" s="575"/>
      <c r="S169" s="566"/>
      <c r="T169" s="565"/>
      <c r="U169" s="553"/>
      <c r="V169" s="562"/>
      <c r="W169" s="1171"/>
      <c r="X169" s="589"/>
      <c r="Y169" s="589"/>
      <c r="Z169" s="589"/>
      <c r="AA169" s="589"/>
      <c r="AB169" s="589"/>
      <c r="AC169" s="589"/>
      <c r="AD169" s="589"/>
      <c r="AE169" s="589"/>
      <c r="AF169" s="589"/>
      <c r="AG169" s="589"/>
    </row>
    <row r="170" spans="1:33" s="524" customFormat="1" ht="15" customHeight="1">
      <c r="A170" s="1172"/>
      <c r="B170" s="1172"/>
      <c r="C170" s="1172"/>
      <c r="D170" s="1172"/>
      <c r="E170" s="1172"/>
      <c r="F170" s="905"/>
      <c r="G170" s="905"/>
      <c r="H170" s="903"/>
      <c r="I170" s="117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172"/>
      <c r="B171" s="1172"/>
      <c r="C171" s="1172"/>
      <c r="D171" s="117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172"/>
      <c r="B172" s="1172"/>
      <c r="C172" s="117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172"/>
      <c r="B173" s="117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17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7:30" s="35" customFormat="1" ht="17.1" customHeight="1">
      <c r="G177" s="35" t="s">
        <v>13</v>
      </c>
      <c r="I177" s="35" t="s">
        <v>208</v>
      </c>
      <c r="AD177" s="158"/>
    </row>
    <row r="178" spans="12:39" ht="17.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33" s="687" customFormat="1" ht="22.5">
      <c r="A179" s="1172">
        <v>1</v>
      </c>
      <c r="B179" s="982"/>
      <c r="C179" s="982"/>
      <c r="D179" s="982"/>
      <c r="E179" s="982"/>
      <c r="F179" s="982"/>
      <c r="G179" s="983"/>
      <c r="H179" s="983"/>
      <c r="I179" s="985"/>
      <c r="J179" s="977"/>
      <c r="K179" s="977"/>
      <c r="L179" s="726">
        <f>mergeValue(A179)</f>
        <v>1</v>
      </c>
      <c r="M179" s="643" t="s">
        <v>20</v>
      </c>
      <c r="N179" s="718"/>
      <c r="O179" s="1267"/>
      <c r="P179" s="1268"/>
      <c r="Q179" s="1268"/>
      <c r="R179" s="1268"/>
      <c r="S179" s="1268"/>
      <c r="T179" s="1268"/>
      <c r="U179" s="1268"/>
      <c r="V179" s="1268"/>
      <c r="W179" s="1269"/>
      <c r="X179" s="719" t="s">
        <v>477</v>
      </c>
      <c r="Y179" s="721"/>
      <c r="Z179" s="721"/>
      <c r="AA179" s="721"/>
      <c r="AB179" s="721"/>
      <c r="AC179" s="721"/>
      <c r="AD179" s="721"/>
      <c r="AE179" s="721"/>
      <c r="AF179" s="721"/>
      <c r="AG179" s="721"/>
    </row>
    <row r="180" spans="1:33" s="687" customFormat="1" ht="22.5">
      <c r="A180" s="1172"/>
      <c r="B180" s="1172">
        <v>1</v>
      </c>
      <c r="C180" s="982"/>
      <c r="D180" s="982"/>
      <c r="E180" s="982"/>
      <c r="F180" s="982"/>
      <c r="G180" s="987"/>
      <c r="H180" s="984"/>
      <c r="I180" s="989"/>
      <c r="J180" s="974"/>
      <c r="K180" s="973"/>
      <c r="L180" s="726" t="str">
        <f>mergeValue(A180)&amp;"."&amp;mergeValue(B180)</f>
        <v>1.1</v>
      </c>
      <c r="M180" s="694" t="s">
        <v>16</v>
      </c>
      <c r="N180" s="718"/>
      <c r="O180" s="1267"/>
      <c r="P180" s="1268"/>
      <c r="Q180" s="1268"/>
      <c r="R180" s="1268"/>
      <c r="S180" s="1268"/>
      <c r="T180" s="1268"/>
      <c r="U180" s="1268"/>
      <c r="V180" s="1268"/>
      <c r="W180" s="1269"/>
      <c r="X180" s="719" t="s">
        <v>478</v>
      </c>
      <c r="Y180" s="721"/>
      <c r="Z180" s="721"/>
      <c r="AA180" s="721"/>
      <c r="AB180" s="721"/>
      <c r="AC180" s="721"/>
      <c r="AD180" s="721"/>
      <c r="AE180" s="721"/>
      <c r="AF180" s="721"/>
      <c r="AG180" s="721"/>
    </row>
    <row r="181" spans="1:33" s="687" customFormat="1" ht="22.5">
      <c r="A181" s="1172"/>
      <c r="B181" s="1172"/>
      <c r="C181" s="1172">
        <v>1</v>
      </c>
      <c r="D181" s="982"/>
      <c r="E181" s="982"/>
      <c r="F181" s="982"/>
      <c r="G181" s="987"/>
      <c r="H181" s="984"/>
      <c r="I181" s="990"/>
      <c r="J181" s="974"/>
      <c r="K181" s="973"/>
      <c r="L181" s="726" t="str">
        <f>mergeValue(A181)&amp;"."&amp;mergeValue(B181)&amp;"."&amp;mergeValue(C181)</f>
        <v>1.1.1</v>
      </c>
      <c r="M181" s="695" t="s">
        <v>7</v>
      </c>
      <c r="N181" s="718"/>
      <c r="O181" s="1267"/>
      <c r="P181" s="1268"/>
      <c r="Q181" s="1268"/>
      <c r="R181" s="1268"/>
      <c r="S181" s="1268"/>
      <c r="T181" s="1268"/>
      <c r="U181" s="1268"/>
      <c r="V181" s="1268"/>
      <c r="W181" s="1269"/>
      <c r="X181" s="719" t="s">
        <v>634</v>
      </c>
      <c r="Y181" s="721"/>
      <c r="Z181" s="721"/>
      <c r="AA181" s="721"/>
      <c r="AB181" s="721"/>
      <c r="AC181" s="721"/>
      <c r="AD181" s="721"/>
      <c r="AE181" s="721"/>
      <c r="AF181" s="721"/>
      <c r="AG181" s="721"/>
    </row>
    <row r="182" spans="1:33" s="687" customFormat="1" ht="22.5">
      <c r="A182" s="1172"/>
      <c r="B182" s="1172"/>
      <c r="C182" s="1172"/>
      <c r="D182" s="1172">
        <v>1</v>
      </c>
      <c r="E182" s="982"/>
      <c r="F182" s="982"/>
      <c r="G182" s="987"/>
      <c r="H182" s="984"/>
      <c r="I182" s="990"/>
      <c r="J182" s="988"/>
      <c r="K182" s="973"/>
      <c r="L182" s="726" t="str">
        <f>mergeValue(A182)&amp;"."&amp;mergeValue(B182)&amp;"."&amp;mergeValue(C182)&amp;"."&amp;mergeValue(D182)</f>
        <v>1.1.1.1</v>
      </c>
      <c r="M182" s="696" t="s">
        <v>22</v>
      </c>
      <c r="N182" s="718"/>
      <c r="O182" s="1267"/>
      <c r="P182" s="1268"/>
      <c r="Q182" s="1268"/>
      <c r="R182" s="1268"/>
      <c r="S182" s="1268"/>
      <c r="T182" s="1268"/>
      <c r="U182" s="1268"/>
      <c r="V182" s="1268"/>
      <c r="W182" s="1269"/>
      <c r="X182" s="719" t="s">
        <v>688</v>
      </c>
      <c r="Y182" s="721"/>
      <c r="Z182" s="721"/>
      <c r="AA182" s="721"/>
      <c r="AB182" s="721"/>
      <c r="AC182" s="721"/>
      <c r="AD182" s="721"/>
      <c r="AE182" s="721"/>
      <c r="AF182" s="721"/>
      <c r="AG182" s="721"/>
    </row>
    <row r="183" spans="1:33" s="687" customFormat="1" ht="56.25" customHeight="1">
      <c r="A183" s="1172"/>
      <c r="B183" s="1172"/>
      <c r="C183" s="1172"/>
      <c r="D183" s="1172"/>
      <c r="E183" s="982">
        <v>1</v>
      </c>
      <c r="F183" s="982"/>
      <c r="G183" s="987"/>
      <c r="H183" s="984"/>
      <c r="I183" s="990"/>
      <c r="J183" s="988"/>
      <c r="K183" s="978"/>
      <c r="L183" s="726" t="str">
        <f>mergeValue(A183)&amp;"."&amp;mergeValue(B183)&amp;"."&amp;mergeValue(C183)&amp;"."&amp;mergeValue(D183)&amp;"."&amp;mergeValue(E183)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33" s="687" customFormat="1" ht="14.25" customHeight="1" hidden="1">
      <c r="A184" s="1172"/>
      <c r="B184" s="1172"/>
      <c r="C184" s="1172"/>
      <c r="D184" s="1172"/>
      <c r="E184" s="982"/>
      <c r="F184" s="982"/>
      <c r="G184" s="987"/>
      <c r="H184" s="984"/>
      <c r="I184" s="990"/>
      <c r="J184" s="988"/>
      <c r="K184" s="978"/>
      <c r="L184" s="716"/>
      <c r="M184" s="703"/>
      <c r="N184" s="648"/>
      <c r="O184" s="648"/>
      <c r="P184" s="648"/>
      <c r="Q184" s="648"/>
      <c r="R184" s="720" t="str">
        <f>S183&amp;"-"&amp;U183</f>
        <v>-</v>
      </c>
      <c r="S184" s="730"/>
      <c r="T184" s="722"/>
      <c r="U184" s="730"/>
      <c r="V184" s="648"/>
      <c r="W184" s="648"/>
      <c r="X184" s="702"/>
      <c r="Y184" s="721"/>
      <c r="Z184" s="721"/>
      <c r="AA184" s="721"/>
      <c r="AB184" s="721"/>
      <c r="AC184" s="721"/>
      <c r="AD184" s="721"/>
      <c r="AE184" s="721"/>
      <c r="AF184" s="721"/>
      <c r="AG184" s="721"/>
    </row>
    <row r="185" spans="1:33" s="687" customFormat="1" ht="15" customHeight="1">
      <c r="A185" s="1172"/>
      <c r="B185" s="1172"/>
      <c r="C185" s="1172"/>
      <c r="D185" s="117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33" s="686" customFormat="1" ht="15" customHeight="1">
      <c r="A186" s="1172"/>
      <c r="B186" s="1172"/>
      <c r="C186" s="117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33" s="686" customFormat="1" ht="15" customHeight="1">
      <c r="A187" s="1172"/>
      <c r="B187" s="117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33" s="686" customFormat="1" ht="15" customHeight="1">
      <c r="A188" s="117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33"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7: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7:20" s="35" customFormat="1" ht="17.1" customHeight="1">
      <c r="G191" s="35" t="s">
        <v>13</v>
      </c>
      <c r="I191" s="35" t="s">
        <v>209</v>
      </c>
      <c r="T191" s="158"/>
    </row>
    <row r="192" spans="12:38" ht="17.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4" s="687" customFormat="1" ht="22.5">
      <c r="A193" s="1172">
        <v>1</v>
      </c>
      <c r="B193" s="1017"/>
      <c r="C193" s="1017"/>
      <c r="D193" s="1017"/>
      <c r="E193" s="1017"/>
      <c r="F193" s="1010"/>
      <c r="G193" s="1016"/>
      <c r="H193" s="1016"/>
      <c r="I193" s="998"/>
      <c r="J193" s="997"/>
      <c r="K193" s="997"/>
      <c r="L193" s="726">
        <f>mergeValue(A193)</f>
        <v>1</v>
      </c>
      <c r="M193" s="643" t="s">
        <v>20</v>
      </c>
      <c r="N193" s="1264"/>
      <c r="O193" s="1265"/>
      <c r="P193" s="1265"/>
      <c r="Q193" s="1265"/>
      <c r="R193" s="1265"/>
      <c r="S193" s="1265"/>
      <c r="T193" s="1265"/>
      <c r="U193" s="1265"/>
      <c r="V193" s="1265"/>
      <c r="W193" s="1265"/>
      <c r="X193" s="1265"/>
      <c r="Y193" s="1265"/>
      <c r="Z193" s="1265"/>
      <c r="AA193" s="1265"/>
      <c r="AB193" s="1265"/>
      <c r="AC193" s="1265"/>
      <c r="AD193" s="1265"/>
      <c r="AE193" s="1265"/>
      <c r="AF193" s="1266"/>
      <c r="AG193" s="719" t="s">
        <v>477</v>
      </c>
      <c r="AH193" s="721"/>
      <c r="AI193" s="721"/>
      <c r="AJ193" s="721"/>
      <c r="AK193" s="721"/>
      <c r="AL193" s="721"/>
      <c r="AM193" s="721"/>
      <c r="AN193" s="721"/>
      <c r="AO193" s="721"/>
      <c r="AP193" s="721"/>
      <c r="AQ193" s="721"/>
      <c r="AR193" s="721"/>
    </row>
    <row r="194" spans="1:44" s="687" customFormat="1" ht="22.5">
      <c r="A194" s="1172"/>
      <c r="B194" s="1172">
        <v>1</v>
      </c>
      <c r="C194" s="1017"/>
      <c r="D194" s="1017"/>
      <c r="E194" s="1017"/>
      <c r="F194" s="1010"/>
      <c r="G194" s="1019"/>
      <c r="H194" s="1020"/>
      <c r="I194" s="999"/>
      <c r="J194" s="994"/>
      <c r="K194" s="992"/>
      <c r="L194" s="726" t="str">
        <f>mergeValue(A194)&amp;"."&amp;mergeValue(B194)</f>
        <v>1.1</v>
      </c>
      <c r="M194" s="694" t="s">
        <v>16</v>
      </c>
      <c r="N194" s="1261"/>
      <c r="O194" s="1262"/>
      <c r="P194" s="1262"/>
      <c r="Q194" s="1262"/>
      <c r="R194" s="1262"/>
      <c r="S194" s="1262"/>
      <c r="T194" s="1262"/>
      <c r="U194" s="1262"/>
      <c r="V194" s="1262"/>
      <c r="W194" s="1262"/>
      <c r="X194" s="1262"/>
      <c r="Y194" s="1262"/>
      <c r="Z194" s="1262"/>
      <c r="AA194" s="1262"/>
      <c r="AB194" s="1262"/>
      <c r="AC194" s="1262"/>
      <c r="AD194" s="1262"/>
      <c r="AE194" s="1262"/>
      <c r="AF194" s="1263"/>
      <c r="AG194" s="719" t="s">
        <v>478</v>
      </c>
      <c r="AH194" s="721"/>
      <c r="AI194" s="721"/>
      <c r="AJ194" s="721"/>
      <c r="AK194" s="721"/>
      <c r="AL194" s="721"/>
      <c r="AM194" s="721"/>
      <c r="AN194" s="721"/>
      <c r="AO194" s="721"/>
      <c r="AP194" s="721"/>
      <c r="AQ194" s="721"/>
      <c r="AR194" s="721"/>
    </row>
    <row r="195" spans="1:44" s="687" customFormat="1" ht="22.5">
      <c r="A195" s="1172"/>
      <c r="B195" s="1172"/>
      <c r="C195" s="1172">
        <v>1</v>
      </c>
      <c r="D195" s="1017"/>
      <c r="E195" s="1017"/>
      <c r="F195" s="1010"/>
      <c r="G195" s="1019"/>
      <c r="H195" s="1020"/>
      <c r="I195" s="999"/>
      <c r="J195" s="994"/>
      <c r="K195" s="992"/>
      <c r="L195" s="726" t="str">
        <f>mergeValue(A195)&amp;"."&amp;mergeValue(B195)&amp;"."&amp;mergeValue(C195)</f>
        <v>1.1.1</v>
      </c>
      <c r="M195" s="695" t="s">
        <v>7</v>
      </c>
      <c r="N195" s="1261"/>
      <c r="O195" s="1262"/>
      <c r="P195" s="1262"/>
      <c r="Q195" s="1262"/>
      <c r="R195" s="1262"/>
      <c r="S195" s="1262"/>
      <c r="T195" s="1262"/>
      <c r="U195" s="1262"/>
      <c r="V195" s="1262"/>
      <c r="W195" s="1262"/>
      <c r="X195" s="1262"/>
      <c r="Y195" s="1262"/>
      <c r="Z195" s="1262"/>
      <c r="AA195" s="1262"/>
      <c r="AB195" s="1262"/>
      <c r="AC195" s="1262"/>
      <c r="AD195" s="1262"/>
      <c r="AE195" s="1262"/>
      <c r="AF195" s="1263"/>
      <c r="AG195" s="719" t="s">
        <v>634</v>
      </c>
      <c r="AH195" s="721"/>
      <c r="AI195" s="721"/>
      <c r="AJ195" s="721"/>
      <c r="AK195" s="721"/>
      <c r="AL195" s="721"/>
      <c r="AM195" s="721"/>
      <c r="AN195" s="721"/>
      <c r="AO195" s="721"/>
      <c r="AP195" s="721"/>
      <c r="AQ195" s="721"/>
      <c r="AR195" s="721"/>
    </row>
    <row r="196" spans="1:44" s="687" customFormat="1" ht="15" customHeight="1">
      <c r="A196" s="1172"/>
      <c r="B196" s="1172"/>
      <c r="C196" s="1172"/>
      <c r="D196" s="1172">
        <v>1</v>
      </c>
      <c r="E196" s="1017"/>
      <c r="F196" s="1010"/>
      <c r="G196" s="1019"/>
      <c r="H196" s="1020"/>
      <c r="I196" s="999"/>
      <c r="J196" s="994"/>
      <c r="K196" s="992"/>
      <c r="L196" s="726" t="str">
        <f>mergeValue(A196)&amp;"."&amp;mergeValue(B196)&amp;"."&amp;mergeValue(C196)&amp;"."&amp;mergeValue(D196)</f>
        <v>1.1.1.1</v>
      </c>
      <c r="M196" s="696" t="s">
        <v>22</v>
      </c>
      <c r="N196" s="1261"/>
      <c r="O196" s="1262"/>
      <c r="P196" s="1262"/>
      <c r="Q196" s="1262"/>
      <c r="R196" s="1262"/>
      <c r="S196" s="1262"/>
      <c r="T196" s="1262"/>
      <c r="U196" s="1262"/>
      <c r="V196" s="1262"/>
      <c r="W196" s="1262"/>
      <c r="X196" s="1262"/>
      <c r="Y196" s="1262"/>
      <c r="Z196" s="1262"/>
      <c r="AA196" s="1262"/>
      <c r="AB196" s="1262"/>
      <c r="AC196" s="1262"/>
      <c r="AD196" s="1262"/>
      <c r="AE196" s="1262"/>
      <c r="AF196" s="1263"/>
      <c r="AG196" s="719" t="s">
        <v>681</v>
      </c>
      <c r="AH196" s="721"/>
      <c r="AI196" s="721"/>
      <c r="AJ196" s="721"/>
      <c r="AK196" s="721"/>
      <c r="AL196" s="721"/>
      <c r="AM196" s="721"/>
      <c r="AN196" s="721"/>
      <c r="AO196" s="721"/>
      <c r="AP196" s="721"/>
      <c r="AQ196" s="721"/>
      <c r="AR196" s="721"/>
    </row>
    <row r="197" spans="1:44" s="687" customFormat="1" ht="17.1" customHeight="1">
      <c r="A197" s="1172"/>
      <c r="B197" s="1172"/>
      <c r="C197" s="1172"/>
      <c r="D197" s="1172"/>
      <c r="E197" s="1172">
        <v>1</v>
      </c>
      <c r="F197" s="1010"/>
      <c r="G197" s="1019"/>
      <c r="H197" s="1020"/>
      <c r="I197" s="1021"/>
      <c r="J197" s="1011"/>
      <c r="K197" s="1233"/>
      <c r="L197" s="1234" t="str">
        <f>mergeValue(A197)&amp;"."&amp;mergeValue(B197)&amp;"."&amp;mergeValue(C197)&amp;"."&amp;mergeValue(D197)&amp;"."&amp;mergeValue(E197)</f>
        <v>1.1.1.1.1</v>
      </c>
      <c r="M197" s="1235"/>
      <c r="N197" s="1179" t="s">
        <v>85</v>
      </c>
      <c r="O197" s="1242"/>
      <c r="P197" s="1240">
        <v>1</v>
      </c>
      <c r="Q197" s="1295"/>
      <c r="R197" s="1179" t="s">
        <v>85</v>
      </c>
      <c r="S197" s="1242"/>
      <c r="T197" s="1240">
        <v>1</v>
      </c>
      <c r="U197" s="1295"/>
      <c r="V197" s="1179" t="s">
        <v>85</v>
      </c>
      <c r="W197" s="703"/>
      <c r="X197" s="691">
        <v>1</v>
      </c>
      <c r="Y197" s="1098"/>
      <c r="Z197" s="673"/>
      <c r="AA197" s="673"/>
      <c r="AB197" s="1214"/>
      <c r="AC197" s="1179" t="s">
        <v>84</v>
      </c>
      <c r="AD197" s="1214"/>
      <c r="AE197" s="1179" t="s">
        <v>84</v>
      </c>
      <c r="AF197" s="717"/>
      <c r="AG197" s="1237"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4" s="687" customFormat="1" ht="17.1" customHeight="1">
      <c r="A198" s="1172"/>
      <c r="B198" s="1172"/>
      <c r="C198" s="1172"/>
      <c r="D198" s="1172"/>
      <c r="E198" s="1172"/>
      <c r="F198" s="1010"/>
      <c r="G198" s="1019"/>
      <c r="H198" s="1020"/>
      <c r="I198" s="1021"/>
      <c r="J198" s="1011"/>
      <c r="K198" s="1233"/>
      <c r="L198" s="1234"/>
      <c r="M198" s="1235"/>
      <c r="N198" s="1179"/>
      <c r="O198" s="1242"/>
      <c r="P198" s="1240"/>
      <c r="Q198" s="1295"/>
      <c r="R198" s="1179"/>
      <c r="S198" s="1242"/>
      <c r="T198" s="1240"/>
      <c r="U198" s="1295"/>
      <c r="V198" s="1179"/>
      <c r="W198" s="728"/>
      <c r="X198" s="707"/>
      <c r="Y198" s="707"/>
      <c r="Z198" s="709"/>
      <c r="AA198" s="605" t="str">
        <f>AB197&amp;"-"&amp;AD197</f>
        <v>-</v>
      </c>
      <c r="AB198" s="1178"/>
      <c r="AC198" s="1179"/>
      <c r="AD198" s="1178"/>
      <c r="AE198" s="1179"/>
      <c r="AF198" s="675"/>
      <c r="AG198" s="1238"/>
      <c r="AH198" s="721"/>
      <c r="AI198" s="724"/>
      <c r="AJ198" s="724"/>
      <c r="AK198" s="724"/>
      <c r="AL198" s="724"/>
      <c r="AM198" s="724"/>
      <c r="AN198" s="724"/>
      <c r="AO198" s="721"/>
      <c r="AP198" s="721"/>
      <c r="AQ198" s="721"/>
      <c r="AR198" s="721"/>
    </row>
    <row r="199" spans="1:44" s="687" customFormat="1" ht="17.1" customHeight="1">
      <c r="A199" s="1172"/>
      <c r="B199" s="1172"/>
      <c r="C199" s="1172"/>
      <c r="D199" s="1172"/>
      <c r="E199" s="1172"/>
      <c r="F199" s="1010"/>
      <c r="G199" s="1019"/>
      <c r="H199" s="1020"/>
      <c r="I199" s="1021"/>
      <c r="J199" s="1011"/>
      <c r="K199" s="1233"/>
      <c r="L199" s="1234"/>
      <c r="M199" s="1235"/>
      <c r="N199" s="1179"/>
      <c r="O199" s="1242"/>
      <c r="P199" s="1240"/>
      <c r="Q199" s="1295"/>
      <c r="R199" s="1179"/>
      <c r="S199" s="604"/>
      <c r="T199" s="700"/>
      <c r="U199" s="707"/>
      <c r="V199" s="708"/>
      <c r="W199" s="708"/>
      <c r="X199" s="708"/>
      <c r="Y199" s="708"/>
      <c r="Z199" s="709"/>
      <c r="AA199" s="709"/>
      <c r="AB199" s="710"/>
      <c r="AC199" s="706"/>
      <c r="AD199" s="706"/>
      <c r="AE199" s="710"/>
      <c r="AF199" s="706"/>
      <c r="AG199" s="1238"/>
      <c r="AH199" s="721"/>
      <c r="AI199" s="724"/>
      <c r="AJ199" s="724"/>
      <c r="AK199" s="724"/>
      <c r="AL199" s="724"/>
      <c r="AM199" s="724"/>
      <c r="AN199" s="724"/>
      <c r="AO199" s="721"/>
      <c r="AP199" s="721"/>
      <c r="AQ199" s="721"/>
      <c r="AR199" s="721"/>
    </row>
    <row r="200" spans="1:44" s="687" customFormat="1" ht="17.1" customHeight="1">
      <c r="A200" s="1172"/>
      <c r="B200" s="1172"/>
      <c r="C200" s="1172"/>
      <c r="D200" s="1172"/>
      <c r="E200" s="1172"/>
      <c r="F200" s="1010"/>
      <c r="G200" s="1019"/>
      <c r="H200" s="1020"/>
      <c r="I200" s="1021"/>
      <c r="J200" s="1011"/>
      <c r="K200" s="1233"/>
      <c r="L200" s="1234"/>
      <c r="M200" s="1235"/>
      <c r="N200" s="1179"/>
      <c r="O200" s="711"/>
      <c r="P200" s="713"/>
      <c r="Q200" s="712"/>
      <c r="R200" s="708"/>
      <c r="S200" s="708"/>
      <c r="T200" s="708"/>
      <c r="U200" s="708"/>
      <c r="V200" s="708"/>
      <c r="W200" s="708"/>
      <c r="X200" s="708"/>
      <c r="Y200" s="708"/>
      <c r="Z200" s="709"/>
      <c r="AA200" s="709"/>
      <c r="AB200" s="710"/>
      <c r="AC200" s="706"/>
      <c r="AD200" s="706"/>
      <c r="AE200" s="710"/>
      <c r="AF200" s="706"/>
      <c r="AG200" s="1238"/>
      <c r="AH200" s="721"/>
      <c r="AI200" s="724"/>
      <c r="AJ200" s="724"/>
      <c r="AK200" s="724"/>
      <c r="AL200" s="724"/>
      <c r="AM200" s="724"/>
      <c r="AN200" s="724"/>
      <c r="AO200" s="721"/>
      <c r="AP200" s="721"/>
      <c r="AQ200" s="721"/>
      <c r="AR200" s="721"/>
    </row>
    <row r="201" spans="1:44" s="686" customFormat="1" ht="15" customHeight="1">
      <c r="A201" s="1172"/>
      <c r="B201" s="1172"/>
      <c r="C201" s="1172"/>
      <c r="D201" s="1172"/>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39"/>
      <c r="AH201" s="723"/>
      <c r="AI201" s="723"/>
      <c r="AJ201" s="725"/>
      <c r="AK201" s="725"/>
      <c r="AL201" s="725"/>
      <c r="AM201" s="725"/>
      <c r="AN201" s="725"/>
      <c r="AO201" s="723"/>
      <c r="AP201" s="723"/>
      <c r="AQ201" s="723"/>
      <c r="AR201" s="723"/>
    </row>
    <row r="202" spans="1:44" s="686" customFormat="1" ht="15" customHeight="1">
      <c r="A202" s="1172"/>
      <c r="B202" s="1172"/>
      <c r="C202" s="1172"/>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4" s="686" customFormat="1" ht="15" customHeight="1">
      <c r="A203" s="1172"/>
      <c r="B203" s="1172"/>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4" s="686" customFormat="1" ht="15" customHeight="1">
      <c r="A204" s="1172"/>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4"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7: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7:46" ht="15" customHeight="1">
      <c r="G207" s="156"/>
      <c r="H207" s="157"/>
      <c r="I207" s="157"/>
      <c r="J207" s="85"/>
      <c r="K207" s="157"/>
      <c r="L207" s="157"/>
      <c r="M207" s="157"/>
      <c r="N207" s="157"/>
      <c r="O207" s="157"/>
      <c r="P207" s="157"/>
      <c r="Q207" s="1174"/>
      <c r="R207" s="157"/>
      <c r="S207" s="157"/>
      <c r="T207" s="157"/>
      <c r="U207" s="1174"/>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7:29" ht="15" customHeight="1">
      <c r="G208" s="156"/>
      <c r="H208" s="157"/>
      <c r="I208" s="157"/>
      <c r="J208" s="85"/>
      <c r="K208" s="157"/>
      <c r="L208" s="157"/>
      <c r="M208" s="157"/>
      <c r="N208" s="157"/>
      <c r="O208" s="157"/>
      <c r="P208" s="157"/>
      <c r="Q208" s="1174"/>
      <c r="R208" s="157"/>
      <c r="S208" s="157"/>
      <c r="T208" s="157"/>
      <c r="U208" s="1174"/>
      <c r="V208" s="157"/>
      <c r="W208" s="157"/>
      <c r="X208" s="157"/>
      <c r="Y208" s="157"/>
      <c r="Z208" s="157"/>
      <c r="AA208" s="157"/>
      <c r="AB208" s="157"/>
      <c r="AC208" s="157"/>
    </row>
    <row r="209" spans="7:30" ht="15" customHeight="1">
      <c r="G209" s="156"/>
      <c r="H209" s="157"/>
      <c r="I209" s="157"/>
      <c r="J209" s="85"/>
      <c r="K209" s="157"/>
      <c r="L209" s="157"/>
      <c r="M209" s="157"/>
      <c r="N209" s="157"/>
      <c r="O209" s="157"/>
      <c r="Q209" s="1174"/>
      <c r="V209" s="157"/>
      <c r="W209" s="157"/>
      <c r="X209" s="157"/>
      <c r="Z209" s="157"/>
      <c r="AA209" s="157"/>
      <c r="AB209" s="157"/>
      <c r="AC209" s="732"/>
      <c r="AD209" s="157"/>
    </row>
    <row r="210" spans="7:31"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70" t="s">
        <v>85</v>
      </c>
      <c r="O211" s="1242"/>
      <c r="P211" s="1240">
        <v>1</v>
      </c>
      <c r="Q211" s="1271"/>
      <c r="R211" s="1179" t="s">
        <v>84</v>
      </c>
      <c r="S211" s="1272"/>
      <c r="T211" s="1259">
        <v>1</v>
      </c>
      <c r="U211" s="1175"/>
      <c r="V211" s="1179"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70"/>
      <c r="O212" s="1242"/>
      <c r="P212" s="1240"/>
      <c r="Q212" s="1271"/>
      <c r="R212" s="1179"/>
      <c r="S212" s="1273"/>
      <c r="T212" s="1260"/>
      <c r="U212" s="1175"/>
      <c r="V212" s="1179"/>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70"/>
      <c r="O213" s="1242"/>
      <c r="P213" s="1240"/>
      <c r="Q213" s="1271"/>
      <c r="R213" s="1179"/>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17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24" s="36" customFormat="1" ht="17.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24:36" s="744" customFormat="1" ht="18.75" customHeight="1">
      <c r="X217" s="723"/>
      <c r="Y217" s="723"/>
      <c r="Z217" s="723"/>
      <c r="AA217" s="723"/>
      <c r="AB217" s="723"/>
      <c r="AC217" s="723"/>
      <c r="AD217" s="723"/>
      <c r="AE217" s="723"/>
      <c r="AF217" s="723"/>
      <c r="AG217" s="723"/>
      <c r="AH217" s="723"/>
      <c r="AI217" s="723"/>
      <c r="AJ217" s="723"/>
    </row>
    <row r="218" spans="7:36" s="35" customFormat="1" ht="17.1" customHeight="1">
      <c r="G218" s="35" t="s">
        <v>13</v>
      </c>
      <c r="I218" s="35" t="s">
        <v>747</v>
      </c>
      <c r="V218" s="158"/>
      <c r="X218" s="217"/>
      <c r="Y218" s="217"/>
      <c r="Z218" s="217"/>
      <c r="AA218" s="217"/>
      <c r="AB218" s="217"/>
      <c r="AC218" s="217"/>
      <c r="AD218" s="217"/>
      <c r="AE218" s="217"/>
      <c r="AF218" s="217"/>
      <c r="AG218" s="217"/>
      <c r="AH218" s="217"/>
      <c r="AI218" s="217"/>
      <c r="AJ218" s="217"/>
    </row>
    <row r="219" spans="12:36" s="744" customFormat="1" ht="17.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36" s="801" customFormat="1" ht="22.5">
      <c r="A220" s="1172">
        <v>1</v>
      </c>
      <c r="B220" s="885"/>
      <c r="C220" s="885"/>
      <c r="D220" s="885"/>
      <c r="E220" s="886"/>
      <c r="F220" s="887"/>
      <c r="G220" s="887"/>
      <c r="H220" s="887"/>
      <c r="I220" s="888"/>
      <c r="J220" s="883"/>
      <c r="K220" s="890"/>
      <c r="L220" s="783">
        <f>mergeValue(A220)</f>
        <v>1</v>
      </c>
      <c r="M220" s="643" t="s">
        <v>20</v>
      </c>
      <c r="N220" s="648"/>
      <c r="O220" s="1252"/>
      <c r="P220" s="1253"/>
      <c r="Q220" s="1253"/>
      <c r="R220" s="1253"/>
      <c r="S220" s="1253"/>
      <c r="T220" s="1253"/>
      <c r="U220" s="1253"/>
      <c r="V220" s="1254"/>
      <c r="W220" s="632" t="s">
        <v>477</v>
      </c>
      <c r="X220" s="810"/>
      <c r="Y220" s="831"/>
      <c r="Z220" s="831" t="str">
        <f t="shared" si="3" ref="Z220:Z233">IF(M220="","",M220)</f>
        <v>Наименование тарифа</v>
      </c>
      <c r="AA220" s="831"/>
      <c r="AB220" s="831"/>
      <c r="AC220" s="831"/>
      <c r="AD220" s="810"/>
      <c r="AE220" s="810"/>
      <c r="AF220" s="810"/>
      <c r="AG220" s="810"/>
      <c r="AH220" s="810"/>
      <c r="AI220" s="810"/>
      <c r="AJ220" s="810"/>
    </row>
    <row r="221" spans="1:36" s="801" customFormat="1" ht="22.5">
      <c r="A221" s="1172"/>
      <c r="B221" s="1172">
        <v>1</v>
      </c>
      <c r="C221" s="885"/>
      <c r="D221" s="885"/>
      <c r="E221" s="887"/>
      <c r="F221" s="887"/>
      <c r="G221" s="887"/>
      <c r="H221" s="887"/>
      <c r="I221" s="882"/>
      <c r="J221" s="881"/>
      <c r="K221" s="884"/>
      <c r="L221" s="783" t="str">
        <f>mergeValue(A221)&amp;"."&amp;mergeValue(B221)</f>
        <v>1.1</v>
      </c>
      <c r="M221" s="694" t="s">
        <v>16</v>
      </c>
      <c r="N221" s="648"/>
      <c r="O221" s="1252"/>
      <c r="P221" s="1253"/>
      <c r="Q221" s="1253"/>
      <c r="R221" s="1253"/>
      <c r="S221" s="1253"/>
      <c r="T221" s="1253"/>
      <c r="U221" s="1253"/>
      <c r="V221" s="1254"/>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36" s="801" customFormat="1" ht="22.5">
      <c r="A222" s="1172"/>
      <c r="B222" s="1172"/>
      <c r="C222" s="1172">
        <v>1</v>
      </c>
      <c r="D222" s="885"/>
      <c r="E222" s="887"/>
      <c r="F222" s="887"/>
      <c r="G222" s="887"/>
      <c r="H222" s="887"/>
      <c r="I222" s="889"/>
      <c r="J222" s="881"/>
      <c r="K222" s="884"/>
      <c r="L222" s="783" t="str">
        <f>mergeValue(A222)&amp;"."&amp;mergeValue(B222)&amp;"."&amp;mergeValue(C222)</f>
        <v>1.1.1</v>
      </c>
      <c r="M222" s="695" t="s">
        <v>7</v>
      </c>
      <c r="N222" s="648"/>
      <c r="O222" s="1252"/>
      <c r="P222" s="1253"/>
      <c r="Q222" s="1253"/>
      <c r="R222" s="1253"/>
      <c r="S222" s="1253"/>
      <c r="T222" s="1253"/>
      <c r="U222" s="1253"/>
      <c r="V222" s="1254"/>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36" s="801" customFormat="1" ht="22.5">
      <c r="A223" s="1172"/>
      <c r="B223" s="1172"/>
      <c r="C223" s="1172"/>
      <c r="D223" s="1172">
        <v>1</v>
      </c>
      <c r="E223" s="887"/>
      <c r="F223" s="887"/>
      <c r="G223" s="887"/>
      <c r="H223" s="887"/>
      <c r="I223" s="889"/>
      <c r="J223" s="881"/>
      <c r="K223" s="884"/>
      <c r="L223" s="783" t="str">
        <f>mergeValue(A223)&amp;"."&amp;mergeValue(B223)&amp;"."&amp;mergeValue(C223)&amp;"."&amp;mergeValue(D223)</f>
        <v>1.1.1.1</v>
      </c>
      <c r="M223" s="696" t="s">
        <v>22</v>
      </c>
      <c r="N223" s="648"/>
      <c r="O223" s="1252"/>
      <c r="P223" s="1253"/>
      <c r="Q223" s="1253"/>
      <c r="R223" s="1253"/>
      <c r="S223" s="1253"/>
      <c r="T223" s="1253"/>
      <c r="U223" s="1253"/>
      <c r="V223" s="1254"/>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36" s="801" customFormat="1" ht="101.25">
      <c r="A224" s="1172"/>
      <c r="B224" s="1172"/>
      <c r="C224" s="1172"/>
      <c r="D224" s="1172"/>
      <c r="E224" s="1172">
        <v>1</v>
      </c>
      <c r="F224" s="887"/>
      <c r="G224" s="887"/>
      <c r="H224" s="885">
        <v>1</v>
      </c>
      <c r="I224" s="1172">
        <v>1</v>
      </c>
      <c r="J224" s="887"/>
      <c r="K224" s="892"/>
      <c r="L224" s="783" t="str">
        <f>mergeValue(A224)&amp;"."&amp;mergeValue(B224)&amp;"."&amp;mergeValue(C224)&amp;"."&amp;mergeValue(D224)&amp;"."&amp;mergeValue(E224)</f>
        <v>1.1.1.1.1</v>
      </c>
      <c r="M224" s="556" t="s">
        <v>9</v>
      </c>
      <c r="N224" s="648"/>
      <c r="O224" s="1175"/>
      <c r="P224" s="1176"/>
      <c r="Q224" s="1176"/>
      <c r="R224" s="1176"/>
      <c r="S224" s="1176"/>
      <c r="T224" s="1176"/>
      <c r="U224" s="1176"/>
      <c r="V224" s="1177"/>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172"/>
      <c r="B225" s="1172"/>
      <c r="C225" s="1172"/>
      <c r="D225" s="1172"/>
      <c r="E225" s="1172"/>
      <c r="F225" s="1172">
        <v>1</v>
      </c>
      <c r="G225" s="885"/>
      <c r="H225" s="885"/>
      <c r="I225" s="1172"/>
      <c r="J225" s="1172">
        <v>1</v>
      </c>
      <c r="K225" s="893"/>
      <c r="L225" s="783" t="str">
        <f>mergeValue(A225)&amp;"."&amp;mergeValue(B225)&amp;"."&amp;mergeValue(C225)&amp;"."&amp;mergeValue(D225)&amp;"."&amp;mergeValue(E225)&amp;"."&amp;mergeValue(F225)</f>
        <v>1.1.1.1.1.1</v>
      </c>
      <c r="M225" s="557" t="s">
        <v>10</v>
      </c>
      <c r="N225" s="648"/>
      <c r="O225" s="1175"/>
      <c r="P225" s="1176"/>
      <c r="Q225" s="1176"/>
      <c r="R225" s="1176"/>
      <c r="S225" s="1176"/>
      <c r="T225" s="1176"/>
      <c r="U225" s="1176"/>
      <c r="V225" s="1177"/>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172"/>
      <c r="B226" s="1172"/>
      <c r="C226" s="1172"/>
      <c r="D226" s="1172"/>
      <c r="E226" s="1172"/>
      <c r="F226" s="1172"/>
      <c r="G226" s="885">
        <v>1</v>
      </c>
      <c r="H226" s="885"/>
      <c r="I226" s="1172"/>
      <c r="J226" s="1172"/>
      <c r="K226" s="893">
        <v>1</v>
      </c>
      <c r="L226" s="783" t="str">
        <f>mergeValue(A226)&amp;"."&amp;mergeValue(B226)&amp;"."&amp;mergeValue(C226)&amp;"."&amp;mergeValue(D226)&amp;"."&amp;mergeValue(E226)&amp;"."&amp;mergeValue(F226)&amp;"."&amp;mergeValue(G226)</f>
        <v>1.1.1.1.1.1.1</v>
      </c>
      <c r="M226" s="1071"/>
      <c r="N226" s="648"/>
      <c r="O226" s="765"/>
      <c r="P226" s="765"/>
      <c r="Q226" s="765"/>
      <c r="R226" s="1178"/>
      <c r="S226" s="1179" t="s">
        <v>84</v>
      </c>
      <c r="T226" s="1178"/>
      <c r="U226" s="1179" t="s">
        <v>84</v>
      </c>
      <c r="V226" s="765"/>
      <c r="W226" s="1171" t="s">
        <v>656</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customHeight="1" hidden="1">
      <c r="A227" s="1172"/>
      <c r="B227" s="1172"/>
      <c r="C227" s="1172"/>
      <c r="D227" s="1172"/>
      <c r="E227" s="1172"/>
      <c r="F227" s="1172"/>
      <c r="G227" s="885"/>
      <c r="H227" s="885"/>
      <c r="I227" s="1172"/>
      <c r="J227" s="1172"/>
      <c r="K227" s="893"/>
      <c r="L227" s="802"/>
      <c r="M227" s="648"/>
      <c r="N227" s="648"/>
      <c r="O227" s="765"/>
      <c r="P227" s="765"/>
      <c r="Q227" s="771" t="str">
        <f>R226&amp;"-"&amp;T226</f>
        <v>-</v>
      </c>
      <c r="R227" s="1178"/>
      <c r="S227" s="1179"/>
      <c r="T227" s="1178"/>
      <c r="U227" s="1179"/>
      <c r="V227" s="765"/>
      <c r="W227" s="1171"/>
      <c r="X227" s="810"/>
      <c r="Y227" s="831"/>
      <c r="Z227" s="831" t="str">
        <f t="shared" si="3"/>
        <v/>
      </c>
      <c r="AA227" s="831"/>
      <c r="AB227" s="831"/>
      <c r="AC227" s="831"/>
      <c r="AD227" s="810"/>
      <c r="AE227" s="810"/>
      <c r="AF227" s="810"/>
      <c r="AG227" s="810"/>
      <c r="AH227" s="810"/>
      <c r="AI227" s="810"/>
      <c r="AJ227" s="810"/>
    </row>
    <row r="228" spans="1:36" s="801" customFormat="1" ht="15" customHeight="1">
      <c r="A228" s="1172"/>
      <c r="B228" s="1172"/>
      <c r="C228" s="1172"/>
      <c r="D228" s="1172"/>
      <c r="E228" s="1172"/>
      <c r="F228" s="1172"/>
      <c r="G228" s="887"/>
      <c r="H228" s="885"/>
      <c r="I228" s="1172"/>
      <c r="J228" s="1172"/>
      <c r="K228" s="892"/>
      <c r="L228" s="690"/>
      <c r="M228" s="559" t="s">
        <v>25</v>
      </c>
      <c r="N228" s="767"/>
      <c r="O228" s="767"/>
      <c r="P228" s="767"/>
      <c r="Q228" s="767"/>
      <c r="R228" s="767"/>
      <c r="S228" s="767"/>
      <c r="T228" s="767"/>
      <c r="U228" s="767"/>
      <c r="V228" s="764"/>
      <c r="W228" s="117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172"/>
      <c r="B229" s="1172"/>
      <c r="C229" s="1172"/>
      <c r="D229" s="1172"/>
      <c r="E229" s="1172"/>
      <c r="F229" s="887"/>
      <c r="G229" s="887"/>
      <c r="H229" s="885"/>
      <c r="I229" s="117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172"/>
      <c r="B230" s="1172"/>
      <c r="C230" s="1172"/>
      <c r="D230" s="117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172"/>
      <c r="B231" s="1172"/>
      <c r="C231" s="117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172"/>
      <c r="B232" s="117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17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4"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24:36" s="991" customFormat="1" ht="18.75" customHeight="1">
      <c r="X235" s="1012"/>
      <c r="Y235" s="1012"/>
      <c r="Z235" s="1012"/>
      <c r="AA235" s="1012"/>
      <c r="AB235" s="1012"/>
      <c r="AC235" s="1012"/>
      <c r="AD235" s="1012"/>
      <c r="AE235" s="1012"/>
      <c r="AF235" s="1012"/>
      <c r="AG235" s="1012"/>
      <c r="AH235" s="1012"/>
      <c r="AI235" s="1012"/>
      <c r="AJ235" s="1012"/>
    </row>
    <row r="236" spans="7:36" s="35" customFormat="1" ht="17.1" customHeight="1">
      <c r="G236" s="35" t="s">
        <v>13</v>
      </c>
      <c r="I236" s="35" t="s">
        <v>212</v>
      </c>
      <c r="V236" s="158"/>
      <c r="X236" s="217"/>
      <c r="Y236" s="217"/>
      <c r="Z236" s="217"/>
      <c r="AA236" s="217"/>
      <c r="AB236" s="217"/>
      <c r="AC236" s="217"/>
      <c r="AD236" s="217"/>
      <c r="AE236" s="217"/>
      <c r="AF236" s="217"/>
      <c r="AG236" s="217"/>
      <c r="AH236" s="217"/>
      <c r="AI236" s="217"/>
      <c r="AJ236" s="217"/>
    </row>
    <row r="237" spans="12:36" s="991" customFormat="1" ht="17.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172">
        <v>1</v>
      </c>
      <c r="B238" s="1017"/>
      <c r="C238" s="1017"/>
      <c r="D238" s="1017"/>
      <c r="E238" s="983"/>
      <c r="F238" s="1028"/>
      <c r="G238" s="1028"/>
      <c r="H238" s="1028"/>
      <c r="I238" s="985"/>
      <c r="J238" s="981"/>
      <c r="K238" s="965"/>
      <c r="L238" s="1032">
        <f>mergeValue(A238)</f>
        <v>1</v>
      </c>
      <c r="M238" s="643" t="s">
        <v>20</v>
      </c>
      <c r="N238" s="648"/>
      <c r="O238" s="1252"/>
      <c r="P238" s="1253"/>
      <c r="Q238" s="1253"/>
      <c r="R238" s="1253"/>
      <c r="S238" s="1253"/>
      <c r="T238" s="1253"/>
      <c r="U238" s="1253"/>
      <c r="V238" s="1254"/>
      <c r="W238" s="632" t="s">
        <v>477</v>
      </c>
      <c r="X238" s="1010"/>
      <c r="Y238" s="831"/>
      <c r="Z238" s="831" t="str">
        <f t="shared" si="4" ref="Z238:Z251">IF(M238="","",M238)</f>
        <v>Наименование тарифа</v>
      </c>
      <c r="AA238" s="831"/>
      <c r="AB238" s="831"/>
      <c r="AC238" s="831"/>
      <c r="AD238" s="1010"/>
      <c r="AE238" s="1010"/>
      <c r="AF238" s="1010"/>
      <c r="AG238" s="1010"/>
      <c r="AH238" s="1010"/>
      <c r="AI238" s="1010"/>
      <c r="AJ238" s="1010"/>
    </row>
    <row r="239" spans="1:36" s="992" customFormat="1" ht="22.5">
      <c r="A239" s="1172"/>
      <c r="B239" s="1172">
        <v>1</v>
      </c>
      <c r="C239" s="1017"/>
      <c r="D239" s="1017"/>
      <c r="E239" s="1028"/>
      <c r="F239" s="1028"/>
      <c r="G239" s="1028"/>
      <c r="H239" s="1028"/>
      <c r="I239" s="1023"/>
      <c r="J239" s="956"/>
      <c r="K239" s="959"/>
      <c r="L239" s="1032" t="str">
        <f>mergeValue(A239)&amp;"."&amp;mergeValue(B239)</f>
        <v>1.1</v>
      </c>
      <c r="M239" s="694" t="s">
        <v>16</v>
      </c>
      <c r="N239" s="648"/>
      <c r="O239" s="1252"/>
      <c r="P239" s="1253"/>
      <c r="Q239" s="1253"/>
      <c r="R239" s="1253"/>
      <c r="S239" s="1253"/>
      <c r="T239" s="1253"/>
      <c r="U239" s="1253"/>
      <c r="V239" s="1254"/>
      <c r="W239" s="632" t="s">
        <v>478</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172"/>
      <c r="B240" s="1172"/>
      <c r="C240" s="1172">
        <v>1</v>
      </c>
      <c r="D240" s="1017"/>
      <c r="E240" s="1028"/>
      <c r="F240" s="1028"/>
      <c r="G240" s="1028"/>
      <c r="H240" s="1028"/>
      <c r="I240" s="964"/>
      <c r="J240" s="956"/>
      <c r="K240" s="959"/>
      <c r="L240" s="1032" t="str">
        <f>mergeValue(A240)&amp;"."&amp;mergeValue(B240)&amp;"."&amp;mergeValue(C240)</f>
        <v>1.1.1</v>
      </c>
      <c r="M240" s="695" t="s">
        <v>7</v>
      </c>
      <c r="N240" s="648"/>
      <c r="O240" s="1252"/>
      <c r="P240" s="1253"/>
      <c r="Q240" s="1253"/>
      <c r="R240" s="1253"/>
      <c r="S240" s="1253"/>
      <c r="T240" s="1253"/>
      <c r="U240" s="1253"/>
      <c r="V240" s="1254"/>
      <c r="W240" s="632" t="s">
        <v>634</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172"/>
      <c r="B241" s="1172"/>
      <c r="C241" s="1172"/>
      <c r="D241" s="1172">
        <v>1</v>
      </c>
      <c r="E241" s="1028"/>
      <c r="F241" s="1028"/>
      <c r="G241" s="1028"/>
      <c r="H241" s="1028"/>
      <c r="I241" s="964"/>
      <c r="J241" s="956"/>
      <c r="K241" s="959"/>
      <c r="L241" s="1032" t="str">
        <f>mergeValue(A241)&amp;"."&amp;mergeValue(B241)&amp;"."&amp;mergeValue(C241)&amp;"."&amp;mergeValue(D241)</f>
        <v>1.1.1.1</v>
      </c>
      <c r="M241" s="696" t="s">
        <v>22</v>
      </c>
      <c r="N241" s="648"/>
      <c r="O241" s="1252"/>
      <c r="P241" s="1253"/>
      <c r="Q241" s="1253"/>
      <c r="R241" s="1253"/>
      <c r="S241" s="1253"/>
      <c r="T241" s="1253"/>
      <c r="U241" s="1253"/>
      <c r="V241" s="1254"/>
      <c r="W241" s="632" t="s">
        <v>635</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172"/>
      <c r="B242" s="1172"/>
      <c r="C242" s="1172"/>
      <c r="D242" s="1172"/>
      <c r="E242" s="1172">
        <v>1</v>
      </c>
      <c r="F242" s="1028"/>
      <c r="G242" s="1028"/>
      <c r="H242" s="1017">
        <v>1</v>
      </c>
      <c r="I242" s="1172">
        <v>1</v>
      </c>
      <c r="J242" s="1028"/>
      <c r="K242" s="967"/>
      <c r="L242" s="1032" t="str">
        <f>mergeValue(A242)&amp;"."&amp;mergeValue(B242)&amp;"."&amp;mergeValue(C242)&amp;"."&amp;mergeValue(D242)&amp;"."&amp;mergeValue(E242)</f>
        <v>1.1.1.1.1</v>
      </c>
      <c r="M242" s="556" t="s">
        <v>9</v>
      </c>
      <c r="N242" s="648"/>
      <c r="O242" s="1175"/>
      <c r="P242" s="1176"/>
      <c r="Q242" s="1176"/>
      <c r="R242" s="1176"/>
      <c r="S242" s="1176"/>
      <c r="T242" s="1176"/>
      <c r="U242" s="1176"/>
      <c r="V242" s="1177"/>
      <c r="W242" s="632" t="s">
        <v>639</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172"/>
      <c r="B243" s="1172"/>
      <c r="C243" s="1172"/>
      <c r="D243" s="1172"/>
      <c r="E243" s="1172"/>
      <c r="F243" s="1172">
        <v>1</v>
      </c>
      <c r="G243" s="1017"/>
      <c r="H243" s="1017"/>
      <c r="I243" s="1172"/>
      <c r="J243" s="1172">
        <v>1</v>
      </c>
      <c r="K243" s="968"/>
      <c r="L243" s="1032" t="str">
        <f>mergeValue(A243)&amp;"."&amp;mergeValue(B243)&amp;"."&amp;mergeValue(C243)&amp;"."&amp;mergeValue(D243)&amp;"."&amp;mergeValue(E243)&amp;"."&amp;mergeValue(F243)</f>
        <v>1.1.1.1.1.1</v>
      </c>
      <c r="M243" s="557" t="s">
        <v>10</v>
      </c>
      <c r="N243" s="648"/>
      <c r="O243" s="1175"/>
      <c r="P243" s="1176"/>
      <c r="Q243" s="1176"/>
      <c r="R243" s="1176"/>
      <c r="S243" s="1176"/>
      <c r="T243" s="1176"/>
      <c r="U243" s="1176"/>
      <c r="V243" s="1177"/>
      <c r="W243" s="632" t="s">
        <v>637</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172"/>
      <c r="B244" s="1172"/>
      <c r="C244" s="1172"/>
      <c r="D244" s="1172"/>
      <c r="E244" s="1172"/>
      <c r="F244" s="1172"/>
      <c r="G244" s="1017">
        <v>1</v>
      </c>
      <c r="H244" s="1017"/>
      <c r="I244" s="1172"/>
      <c r="J244" s="1172"/>
      <c r="K244" s="968">
        <v>1</v>
      </c>
      <c r="L244" s="1032" t="str">
        <f>mergeValue(A244)&amp;"."&amp;mergeValue(B244)&amp;"."&amp;mergeValue(C244)&amp;"."&amp;mergeValue(D244)&amp;"."&amp;mergeValue(E244)&amp;"."&amp;mergeValue(F244)&amp;"."&amp;mergeValue(G244)</f>
        <v>1.1.1.1.1.1.1</v>
      </c>
      <c r="M244" s="1071"/>
      <c r="N244" s="648"/>
      <c r="O244" s="765"/>
      <c r="P244" s="765"/>
      <c r="Q244" s="1096"/>
      <c r="R244" s="1178"/>
      <c r="S244" s="1179" t="s">
        <v>84</v>
      </c>
      <c r="T244" s="1178"/>
      <c r="U244" s="1179" t="s">
        <v>84</v>
      </c>
      <c r="V244" s="765"/>
      <c r="W244" s="1189" t="s">
        <v>656</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customHeight="1" hidden="1">
      <c r="A245" s="1172"/>
      <c r="B245" s="1172"/>
      <c r="C245" s="1172"/>
      <c r="D245" s="1172"/>
      <c r="E245" s="1172"/>
      <c r="F245" s="1172"/>
      <c r="G245" s="1017"/>
      <c r="H245" s="1017"/>
      <c r="I245" s="1172"/>
      <c r="J245" s="1172"/>
      <c r="K245" s="968"/>
      <c r="L245" s="802"/>
      <c r="M245" s="648"/>
      <c r="N245" s="648"/>
      <c r="O245" s="765"/>
      <c r="P245" s="765"/>
      <c r="Q245" s="771" t="str">
        <f>R244&amp;"-"&amp;T244</f>
        <v>-</v>
      </c>
      <c r="R245" s="1178"/>
      <c r="S245" s="1179"/>
      <c r="T245" s="1178"/>
      <c r="U245" s="1179"/>
      <c r="V245" s="765"/>
      <c r="W245" s="1190"/>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172"/>
      <c r="B246" s="1172"/>
      <c r="C246" s="1172"/>
      <c r="D246" s="1172"/>
      <c r="E246" s="1172"/>
      <c r="F246" s="1172"/>
      <c r="G246" s="1028"/>
      <c r="H246" s="1017"/>
      <c r="I246" s="1172"/>
      <c r="J246" s="1172"/>
      <c r="K246" s="967"/>
      <c r="L246" s="690"/>
      <c r="M246" s="559" t="s">
        <v>25</v>
      </c>
      <c r="N246" s="1008"/>
      <c r="O246" s="1008"/>
      <c r="P246" s="1008"/>
      <c r="Q246" s="1008"/>
      <c r="R246" s="1008"/>
      <c r="S246" s="1008"/>
      <c r="T246" s="1008"/>
      <c r="U246" s="1008"/>
      <c r="V246" s="764"/>
      <c r="W246" s="1191"/>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172"/>
      <c r="B247" s="1172"/>
      <c r="C247" s="1172"/>
      <c r="D247" s="1172"/>
      <c r="E247" s="1172"/>
      <c r="F247" s="1028"/>
      <c r="G247" s="1028"/>
      <c r="H247" s="1017"/>
      <c r="I247" s="1172"/>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172"/>
      <c r="B248" s="1172"/>
      <c r="C248" s="1172"/>
      <c r="D248" s="1172"/>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172"/>
      <c r="B249" s="1172"/>
      <c r="C249" s="1172"/>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172"/>
      <c r="B250" s="1172"/>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172"/>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2:34"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4"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1" s="35" customFormat="1" ht="11.25">
      <c r="A254" s="35" t="s">
        <v>277</v>
      </c>
    </row>
    <row r="255" ht="11.25"/>
    <row r="256" spans="3:5" s="13" customFormat="1" ht="15" customHeight="1">
      <c r="C256" s="167"/>
      <c r="D256" s="123"/>
      <c r="E256" s="1075"/>
    </row>
    <row r="258" spans="1:1" s="35" customFormat="1" ht="17.1" customHeight="1">
      <c r="A258" s="35" t="s">
        <v>276</v>
      </c>
    </row>
    <row r="260" spans="1:24" s="36" customFormat="1" ht="17.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1" s="35" customFormat="1" ht="17.1" customHeight="1">
      <c r="A262" s="35" t="s">
        <v>277</v>
      </c>
    </row>
    <row r="263" spans="7:8" ht="17.1" customHeight="1">
      <c r="G263" s="95"/>
      <c r="H263" s="95"/>
    </row>
    <row r="264" spans="1:24" s="36" customFormat="1" ht="17.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1" s="35" customFormat="1" ht="17.1" customHeight="1">
      <c r="A266" s="35" t="s">
        <v>278</v>
      </c>
    </row>
    <row r="267" spans="7:8" ht="17.1" customHeight="1">
      <c r="G267" s="95"/>
      <c r="H267" s="95"/>
    </row>
    <row r="268" spans="1:24" s="36" customFormat="1" ht="17.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3" s="35" customFormat="1" ht="17.1" customHeight="1">
      <c r="A270" s="35" t="s">
        <v>305</v>
      </c>
      <c r="B270" s="35" t="s">
        <v>306</v>
      </c>
      <c r="C270" s="35" t="s">
        <v>307</v>
      </c>
    </row>
    <row r="272" spans="1:9" s="23" customFormat="1" ht="2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1" s="35" customFormat="1" ht="17.1" customHeight="1">
      <c r="A290" s="35" t="s">
        <v>326</v>
      </c>
    </row>
    <row r="292" spans="1:1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2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4:21" s="261" customFormat="1" ht="15">
      <c r="D296" s="359"/>
      <c r="E296" s="359"/>
      <c r="F296" s="359"/>
      <c r="G296" s="359"/>
      <c r="H296" s="359"/>
      <c r="I296" s="359"/>
      <c r="J296" s="359"/>
      <c r="K296" s="359"/>
      <c r="L296" s="359"/>
      <c r="U296" s="262"/>
    </row>
    <row r="297" spans="1:83" s="265" customFormat="1" ht="15" customHeight="1">
      <c r="A297" s="89"/>
      <c r="B297" s="186" t="s">
        <v>405</v>
      </c>
      <c r="C297" s="1256"/>
      <c r="D297" s="1149">
        <v>1</v>
      </c>
      <c r="E297" s="1174"/>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56"/>
      <c r="D298" s="1149"/>
      <c r="E298" s="117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7:21" s="261" customFormat="1" ht="15">
      <c r="Q299" s="268"/>
      <c r="U299" s="262"/>
    </row>
    <row r="300" spans="1:2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6:21" s="261" customFormat="1" ht="15">
      <c r="F301" s="359"/>
      <c r="G301" s="359"/>
      <c r="H301" s="359"/>
      <c r="I301" s="359"/>
      <c r="J301" s="359"/>
      <c r="K301" s="359"/>
      <c r="L301" s="359"/>
      <c r="Q301" s="268"/>
      <c r="U301" s="262"/>
    </row>
    <row r="302" spans="1:83" s="265" customFormat="1" ht="15" customHeight="1">
      <c r="A302" s="89"/>
      <c r="B302" s="186" t="s">
        <v>405</v>
      </c>
      <c r="C302" s="1257"/>
      <c r="D302" s="249"/>
      <c r="E302" s="456"/>
      <c r="F302" s="1258"/>
      <c r="G302" s="1149">
        <v>0</v>
      </c>
      <c r="H302" s="1255"/>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57"/>
      <c r="D303" s="249"/>
      <c r="E303" s="456"/>
      <c r="F303" s="1258"/>
      <c r="G303" s="1149"/>
      <c r="H303" s="1255"/>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7:21" s="261" customFormat="1" ht="15">
      <c r="Q304" s="268"/>
      <c r="U304" s="262"/>
    </row>
    <row r="305" spans="1:2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7:21"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ht="11.25"/>
    <row r="310" spans="1:1" s="35" customFormat="1" ht="11.25">
      <c r="A310" s="35" t="s">
        <v>453</v>
      </c>
    </row>
    <row r="311" ht="11.25"/>
    <row r="312" spans="1:10" s="36" customFormat="1" ht="20.1" customHeight="1">
      <c r="A312" s="97"/>
      <c r="B312" s="186"/>
      <c r="C312" s="86"/>
      <c r="D312" s="187"/>
      <c r="E312" s="292"/>
      <c r="F312" s="288"/>
      <c r="G312" s="293"/>
      <c r="I312" s="212"/>
      <c r="J312" s="212"/>
    </row>
    <row r="313" ht="11.25"/>
    <row r="314" ht="11.25"/>
    <row r="315" spans="1:1" s="35" customFormat="1" ht="11.25">
      <c r="A315" s="35" t="s">
        <v>468</v>
      </c>
    </row>
    <row r="316" ht="11.25"/>
    <row r="317" spans="1:12" s="36" customFormat="1" ht="20.1" customHeight="1">
      <c r="A317" s="285"/>
      <c r="B317" s="186"/>
      <c r="C317" s="86"/>
      <c r="D317" s="187"/>
      <c r="E317" s="296"/>
      <c r="F317" s="295" t="s">
        <v>458</v>
      </c>
      <c r="G317" s="295" t="s">
        <v>458</v>
      </c>
      <c r="H317" s="314"/>
      <c r="I317" s="212"/>
      <c r="K317" s="212"/>
      <c r="L317" s="212"/>
    </row>
    <row r="318" ht="11.25"/>
    <row r="319" ht="11.25"/>
    <row r="320" spans="1:1" s="35" customFormat="1" ht="11.25">
      <c r="A320" s="35" t="s">
        <v>469</v>
      </c>
    </row>
    <row r="321" ht="11.25"/>
    <row r="322" spans="1:12" s="36" customFormat="1" ht="20.1" customHeight="1">
      <c r="A322" s="285"/>
      <c r="B322" s="186"/>
      <c r="C322" s="86"/>
      <c r="D322" s="187"/>
      <c r="E322" s="296"/>
      <c r="F322" s="295" t="s">
        <v>458</v>
      </c>
      <c r="G322" s="414"/>
      <c r="H322" s="295" t="s">
        <v>458</v>
      </c>
      <c r="I322" s="212"/>
      <c r="K322" s="212"/>
      <c r="L322" s="212"/>
    </row>
    <row r="323" ht="11.25"/>
    <row r="324" ht="11.25"/>
    <row r="325" spans="1:1" s="35" customFormat="1" ht="11.25">
      <c r="A325" s="35" t="s">
        <v>470</v>
      </c>
    </row>
    <row r="326" ht="11.25"/>
    <row r="327" spans="1:12" s="36" customFormat="1" ht="2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 s="35" customFormat="1" ht="11.25">
      <c r="A330" s="35" t="s">
        <v>471</v>
      </c>
    </row>
    <row r="331" ht="11.25"/>
    <row r="332" spans="1:12" s="36" customFormat="1" ht="20.1" customHeight="1">
      <c r="A332" s="285"/>
      <c r="B332" s="186"/>
      <c r="C332" s="86"/>
      <c r="D332" s="187"/>
      <c r="E332" s="303">
        <f>E331</f>
        <v>0</v>
      </c>
      <c r="F332" s="295" t="s">
        <v>458</v>
      </c>
      <c r="G332" s="306"/>
      <c r="H332" s="295" t="s">
        <v>458</v>
      </c>
      <c r="I332" s="212"/>
      <c r="K332" s="212"/>
      <c r="L332" s="212"/>
    </row>
    <row r="335" spans="1:1" s="35" customFormat="1" ht="17.1" customHeight="1">
      <c r="A335" s="35" t="s">
        <v>508</v>
      </c>
    </row>
    <row r="337" spans="1:20" s="190" customFormat="1" ht="409.5">
      <c r="A337" s="1170">
        <v>1</v>
      </c>
      <c r="B337" s="214"/>
      <c r="C337" s="214"/>
      <c r="D337" s="214"/>
      <c r="F337" s="335" t="str">
        <f>"2."&amp;mergeValue(A337)</f>
        <v>2.1</v>
      </c>
      <c r="G337" s="417" t="s">
        <v>495</v>
      </c>
      <c r="H337" s="317"/>
      <c r="I337" s="196" t="s">
        <v>591</v>
      </c>
      <c r="J337" s="334"/>
      <c r="K337" s="214"/>
      <c r="L337" s="214"/>
      <c r="M337" s="214"/>
      <c r="N337" s="214"/>
      <c r="O337" s="214"/>
      <c r="P337" s="214"/>
      <c r="Q337" s="214"/>
      <c r="R337" s="214"/>
      <c r="S337" s="214"/>
      <c r="T337" s="214"/>
    </row>
    <row r="338" spans="1:20" s="190" customFormat="1" ht="90">
      <c r="A338" s="1170"/>
      <c r="B338" s="214"/>
      <c r="C338" s="214"/>
      <c r="D338" s="214"/>
      <c r="F338" s="335" t="str">
        <f>"3."&amp;mergeValue(A338)</f>
        <v>3.1</v>
      </c>
      <c r="G338" s="417" t="s">
        <v>496</v>
      </c>
      <c r="H338" s="317"/>
      <c r="I338" s="196" t="s">
        <v>589</v>
      </c>
      <c r="J338" s="334"/>
      <c r="K338" s="214"/>
      <c r="L338" s="214"/>
      <c r="M338" s="214"/>
      <c r="N338" s="214"/>
      <c r="O338" s="214"/>
      <c r="P338" s="214"/>
      <c r="Q338" s="214"/>
      <c r="R338" s="214"/>
      <c r="S338" s="214"/>
      <c r="T338" s="214"/>
    </row>
    <row r="339" spans="1:20" s="190" customFormat="1" ht="45">
      <c r="A339" s="1170"/>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170"/>
      <c r="B340" s="1170">
        <v>1</v>
      </c>
      <c r="C340" s="342"/>
      <c r="D340" s="342"/>
      <c r="F340" s="335" t="str">
        <f>"4."&amp;mergeValue(A340)&amp;"."&amp;mergeValue(B340)</f>
        <v>4.1.1</v>
      </c>
      <c r="G340" s="324" t="s">
        <v>593</v>
      </c>
      <c r="H340" s="317" t="str">
        <f>IF(region_name="","",region_name)</f>
        <v>Республика Татарстан</v>
      </c>
      <c r="I340" s="196" t="s">
        <v>500</v>
      </c>
      <c r="J340" s="334"/>
      <c r="K340" s="214"/>
      <c r="L340" s="214"/>
      <c r="M340" s="214"/>
      <c r="N340" s="214"/>
      <c r="O340" s="214"/>
      <c r="P340" s="214"/>
      <c r="Q340" s="214"/>
      <c r="R340" s="214"/>
      <c r="S340" s="214"/>
      <c r="T340" s="214"/>
    </row>
    <row r="341" spans="1:20" s="190" customFormat="1" ht="191.25">
      <c r="A341" s="1170"/>
      <c r="B341" s="1170"/>
      <c r="C341" s="1170">
        <v>1</v>
      </c>
      <c r="D341" s="342"/>
      <c r="F341" s="335" t="str">
        <f>"4."&amp;mergeValue(A341)&amp;"."&amp;mergeValue(B341)&amp;"."&amp;mergeValue(C341)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170"/>
      <c r="B342" s="1170"/>
      <c r="C342" s="1170"/>
      <c r="D342" s="342">
        <v>1</v>
      </c>
      <c r="F342" s="335" t="str">
        <f>"4."&amp;mergeValue(A342)&amp;"."&amp;mergeValue(B342)&amp;"."&amp;mergeValue(C342)&amp;"."&amp;mergeValue(D342)</f>
        <v>4.1.1.1.1</v>
      </c>
      <c r="G342" s="420" t="s">
        <v>499</v>
      </c>
      <c r="H342" s="317"/>
      <c r="I342" s="1171" t="s">
        <v>592</v>
      </c>
      <c r="J342" s="334"/>
      <c r="K342" s="214"/>
      <c r="L342" s="214"/>
      <c r="M342" s="214"/>
      <c r="N342" s="214"/>
      <c r="O342" s="214"/>
      <c r="P342" s="214"/>
      <c r="Q342" s="214"/>
      <c r="R342" s="214"/>
      <c r="S342" s="214"/>
      <c r="T342" s="214"/>
    </row>
    <row r="343" spans="1:20" s="190" customFormat="1" ht="18.75">
      <c r="A343" s="1170"/>
      <c r="B343" s="1170"/>
      <c r="C343" s="1170"/>
      <c r="D343" s="342"/>
      <c r="F343" s="424"/>
      <c r="G343" s="425" t="s">
        <v>4</v>
      </c>
      <c r="H343" s="426"/>
      <c r="I343" s="1171"/>
      <c r="J343" s="334"/>
      <c r="K343" s="214"/>
      <c r="L343" s="214"/>
      <c r="M343" s="214"/>
      <c r="N343" s="214"/>
      <c r="O343" s="214"/>
      <c r="P343" s="214"/>
      <c r="Q343" s="214"/>
      <c r="R343" s="214"/>
      <c r="S343" s="214"/>
      <c r="T343" s="214"/>
    </row>
    <row r="344" spans="1:20" s="190" customFormat="1" ht="18.75">
      <c r="A344" s="1170"/>
      <c r="B344" s="117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70"/>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mergeCells count="321">
    <mergeCell ref="CC55:CC56"/>
    <mergeCell ref="CD55:CD56"/>
    <mergeCell ref="CE55:CE56"/>
    <mergeCell ref="CF55:CF56"/>
    <mergeCell ref="O49:CG49"/>
    <mergeCell ref="O50:CG50"/>
    <mergeCell ref="O51:CG51"/>
    <mergeCell ref="O52:CG52"/>
    <mergeCell ref="O53:CG53"/>
    <mergeCell ref="O54:CG54"/>
    <mergeCell ref="BV55:BV56"/>
    <mergeCell ref="BW55:BW56"/>
    <mergeCell ref="BX55:BX56"/>
    <mergeCell ref="BY55:BY56"/>
    <mergeCell ref="BO55:BO56"/>
    <mergeCell ref="BP55:BP56"/>
    <mergeCell ref="BQ55:BQ56"/>
    <mergeCell ref="BR55:BR56"/>
    <mergeCell ref="BH55:BH56"/>
    <mergeCell ref="BI55:BI56"/>
    <mergeCell ref="BJ55:BJ56"/>
    <mergeCell ref="BK55:BK56"/>
    <mergeCell ref="BA55:BA56"/>
    <mergeCell ref="BB55:BB56"/>
    <mergeCell ref="BC55:BC56"/>
    <mergeCell ref="BD55:BD56"/>
    <mergeCell ref="AT55:AT56"/>
    <mergeCell ref="AU55:AU56"/>
    <mergeCell ref="AV55:AV56"/>
    <mergeCell ref="AW55:AW56"/>
    <mergeCell ref="AM55:AM56"/>
    <mergeCell ref="AN55:AN56"/>
    <mergeCell ref="AO55:AO56"/>
    <mergeCell ref="AP55:AP56"/>
    <mergeCell ref="AF55:AF56"/>
    <mergeCell ref="AG55:AG56"/>
    <mergeCell ref="AH55:AH56"/>
    <mergeCell ref="AI55:AI56"/>
    <mergeCell ref="Y55:Y56"/>
    <mergeCell ref="Z55:Z56"/>
    <mergeCell ref="AA55:AA56"/>
    <mergeCell ref="AB55:AB56"/>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CH55:CH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70:V70"/>
    <mergeCell ref="O71:V71"/>
    <mergeCell ref="O72:V72"/>
    <mergeCell ref="R131:R132"/>
    <mergeCell ref="R73:R74"/>
    <mergeCell ref="S73:S74"/>
    <mergeCell ref="T73:T74"/>
  </mergeCells>
  <dataValidations count="30">
    <dataValidation type="textLength" operator="lessThanOrEqual" allowBlank="1" showInputMessage="1" showErrorMessage="1" errorTitle="Ошибка" error="Допускается ввод не более 900 символов!" sqref="E4 WWE161:WWE167 K292 WWJ103:WWJ109 I332 E307 WWE85:WWE91 WYP49:WYP56 WWE67:WWE74 WWE125:WWE131 I344:I346 J9:J10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MD49:MD56 VZ49:VZ56 AFV49:AFV56 APR49:APR56 AZN49:AZN56 BJJ49:BJJ56 BTF49:BTF56 CDB49:CDB56 CMX49:CMX56 CWT49:CWT56 DGP49:DGP56 DQL49:DQL56 EAH49:EAH56 EKD49:EKD56 ETZ49:ETZ56 FDV49:FDV56 FNR49:FNR56 FXN49:FXN56 GHJ49:GHJ56 GRF49:GRF56 HBB49:HBB56 HKX49:HKX56 HUT49:HUT56 IEP49:IEP56 IOL49:IOL56 IYH49:IYH56 JID49:JID56 JRZ49:JRZ56 KBV49:KBV56 KLR49:KLR56 KVN49:KVN56 LFJ49:LFJ56 LPF49:LPF56 LZB49:LZB56 MIX49:MIX56 MST49:MST56 NCP49:NCP56 NML49:NML56 NWH49:NWH56 OGD49:OGD56 OPZ49:OPZ56 OZV49:OZV56 PJR49:PJR56 PTN49:PTN56 QDJ49:QDJ56 QNF49:QNF56 QXB49:QXB56 RGX49:RGX56 RQT49:RQT56 SAP49:SAP56 SKL49:SKL56 SUH49:SUH56 TED49:TED56 TNZ49:TNZ56 TXV49:TXV56 UHR49:UHR56 URN49:URN56 VBJ49:VBJ56 VLF49:VLF56 VVB49:VVB56 WEX49:WEX56 WOT49:WOT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O55 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V55 AC55 AJ55 AQ55 AX55 BE55 BL55 BS55 BZ55">
      <formula1>-0999999999999999000000000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15:K16 O15:O16 WOR55 WMF183 WYN55 WMQ197 WWM197 Q211 WWB183 VIX120 WMG37 WMG91:WMG92 WMG149 WWC37 WMG73 WWC73 WMG131 WWC91:WWC92 WWC131 WMG167 WWC167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LZ55 VV55 AFR55 APN55 AZJ55 BJF55 BTB55 CCX55 CMT55 CWP55 DGL55 DQH55 EAD55 EJZ55 ETV55 FDR55 FNN55 FXJ55 GHF55 GRB55 HAX55 HKT55 HUP55 IEL55 IOH55 IYD55 JHZ55 JRV55 KBR55 KLN55 KVJ55 LFF55 LPB55 LYX55 MIT55 MSP55 NCL55 NMH55 NWD55 OFZ55 OPV55 OZR55 PJN55 PTJ55 QDF55 QNB55 QWX55 RGT55 RQP55 SAL55 SKH55 SUD55 TDZ55 TNV55 TXR55 UHN55 URJ55 VBF55 VLB55 VUX55 WET55 WOP55 WYL55 MB55 VX55 AFT55 APP55 AZL55 BJH55 BTD55 CCZ55 CMV55 CWR55 DGN55 DQJ55 EAF55 EKB55 ETX55 FDT55 FNP55 FXL55 GHH55 GRD55 HAZ55 HKV55 HUR55 IEN55 IOJ55 IYF55 JIB55 JRX55 KBT55 KLP55 KVL55 LFH55 LPD55 LYZ55 MIV55 MSR55 NCN55 NMJ55 NWF55 OGB55 OPX55 OZT55 PJP55 PTL55 QDH55 QND55 QWZ55 RGV55 RQR55 SAN55 SKJ55 SUF55 TEB55 TNX55 TXT55 UHP55 URL55 VBH55 VLD55 VUZ55 WEV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dataValidation allowBlank="1" showInputMessage="1" showErrorMessage="1" prompt="Для выбора выполните двойной щелчок левой клавиши мыши по соответствующей ячейке." sqref="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BI55 BK55 BP55 BR55 BW55 BY55 CD55 CF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WMF167:WMF168 WWB167:WWB168 WMK120 WMF131:WMF132 WWB131:WWB132 WMF149:WMF150 WWB149:WWB150 WMD91:WMD92 WVZ91:WVZ92 WMF37 WMF73 WWB37 WWB73 WMK109:WMK110 WWG109:WWG110 WOQ55 I292 WWG120 J268:L268 WYM55 R260:T260 J264:L264 U183 JQ183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LY55 VU55 AFQ55 APM55 AZI55 BJE55 BTA55 CCW55 CMS55 CWO55 DGK55 DQG55 EAC55 EJY55 ETU55 FDQ55 FNM55 FXI55 GHE55 GRA55 HAW55 HKS55 HUO55 IEK55 IOG55 IYC55 JHY55 JRU55 KBQ55 KLM55 KVI55 LFE55 LPA55 LYW55 MIS55 MSO55 NCK55 NMG55 NWC55 OFY55 OPU55 OZQ55 PJM55 PTI55 QDE55 QNA55 QWW55 RGS55 RQO55 SAK55 SKG55 SUC55 TDY55 TNU55 TXQ55 UHM55 URI55 VBE55 VLA55 VUW55 WES55 WOO55 WYK55 T55 MA55 VW55 AFS55 APO55 AZK55 BJG55 BTC55 CCY55 CMU55 CWQ55 DGM55 DQI55 EAE55 EKA55 ETW55 FDS55 FNO55 FXK55 GHG55 GRC55 HAY55 HKU55 HUQ55 IEM55 IOI55 IYE55 JIA55 JRW55 KBS55 KLO55 KVK55 LFG55 LPC55 LYY55 MIU55 MSQ55 NCM55 NMI55 NWE55 OGA55 OPW55 OZS55 PJO55 PTK55 QDG55 QNC55 QWY55 RGU55 RQQ55 SAM55 SKI55 SUE55 TEA55 TNW55 TXS55 UHO55 URK55 VBG55 VLC55 VUY55 WEU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BH55 BJ55 BO55 BQ55 BV55 BX55 CC55 CE55"/>
    <dataValidation allowBlank="1" promptTitle="checkPeriodRange" sqref="Q38 WWD109:WWD110 WVY38 WVY74 WVY132 WVY92 R184 WVY150 WYJ56 WVY16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LX56 VT56 AFP56 APL56 AZH56 BJD56 BSZ56 CCV56 CMR56 CWN56 DGJ56 DQF56 EAB56 EJX56 ETT56 FDP56 FNL56 FXH56 GHD56 GQZ56 HAV56 HKR56 HUN56 IEJ56 IOF56 IYB56 JHX56 JRT56 KBP56 KLL56 KVH56 LFD56 LOZ56 LYV56 MIR56 MSN56 NCJ56 NMF56 NWB56 OFX56 OPT56 OZP56 PJL56 PTH56 QDD56 QMZ56 QWV56 RGR56 RQN56 SAJ56 SKF56 SUB56 TDX56 TNT56 TXP56 UHL56 URH56 VBD56 VKZ56 VUV56 WER56 WON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BG56 BN56 BU56 CB56"/>
    <dataValidation type="decimal" allowBlank="1" showErrorMessage="1" errorTitle="Ошибка" error="Допускается ввод только неотрицательных чисел!" sqref="O167 WVX183 F268:I268 F264:I264 F260:Q260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G216 M167">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WVW130 WVW90 WVW72:WWD72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LV54:MC54 VR54:VY54 AFN54:AFU54 APJ54:APQ54 AZF54:AZM54 BJB54:BJI54 BSX54:BTE54 CCT54:CDA54 CMP54:CMW54 CWL54:CWS54 DGH54:DGO54 DQD54:DQK54 DZZ54:EAG54 EJV54:EKC54 ETR54:ETY54 FDN54:FDU54 FNJ54:FNQ54 FXF54:FXM54 GHB54:GHI54 GQX54:GRE54 HAT54:HBA54 HKP54:HKW54 HUL54:HUS54 IEH54:IEO54 IOD54:IOK54 IXZ54:IYG54 JHV54:JIC54 JRR54:JRY54 KBN54:KBU54 KLJ54:KLQ54 KVF54:KVM54 LFB54:LFI54 LOX54:LPE54 LYT54:LZA54 MIP54:MIW54 MSL54:MSS54 NCH54:NCO54 NMD54:NMK54 NVZ54:NWG54 OFV54:OGC54 OPR54:OPY54 OZN54:OZU54 PJJ54:PJQ54 PTF54:PTM54 QDB54:QDI54 QMX54:QNE54 QWT54:QXA54 RGP54:RGW54 RQL54:RQS54 SAH54:SAO54 SKD54:SKK54 STZ54:SUG54 TDV54:TEC54 TNR54:TNY54 TXN54:TXU54 UHJ54:UHQ54 URF54:URM54 VBB54:VBI54 VKX54:VLE54 VUT54:VVA54 WEP54:WEW54 WOL54:WOS54 WYH54:WYO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O35 WVW7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LV53 VR53 AFN53 APJ53 AZF53 BJB53 BSX53 CCT53 CMP53 CWL53 DGH53 DQD53 DZZ53 EJV53 ETR53 FDN53 FNJ53 FXF53 GHB53 GQX53 HAT53 HKP53 HUL53 IEH53 IOD53 IXZ53 JHV53 JRR53 KBN53 KLJ53 KVF53 LFB53 LOX53 LYT53 MIP53 MSL53 NCH53 NMD53 NVZ53 OFV53 OPR53 OZN53 PJJ53 PTF53 QDB53 QMX53 QWT53 RGP53 RQL53 SAH53 SKD53 STZ53 TDV53 TNR53 TXN53 UHJ53 URF53 VBB53 VKX53 VUT53 WEP53 WOL53 WYH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formula1>kind_of_cons</formula1>
    </dataValidation>
    <dataValidation type="list" allowBlank="1" showInputMessage="1" showErrorMessage="1" errorTitle="Ошибка" error="Выберите значение из списка" sqref="M37 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LT55 VP55 AFL55 APH55 AZD55 BIZ55 BSV55 CCR55 CMN55 CWJ55 DGF55 DQB55 DZX55 EJT55 ETP55 FDL55 FNH55 FXD55 GGZ55 GQV55 HAR55 HKN55 HUJ55 IEF55 IOB55 IXX55 JHT55 JRP55 KBL55 KLH55 KVD55 LEZ55 LOV55 LYR55 MIN55 MSJ55 NCF55 NMB55 NVX55 OFT55 OPP55 OZL55 PJH55 PTD55 QCZ55 QMV55 QWR55 RGN55 RQJ55 SAF55 SKB55 STX55 TDT55 TNP55 TXL55 UHH55 URD55 VAZ55 VKV55 VUR55 WEN55 WOJ55 WYF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55 M73 M91 M131">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H317 F312">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WVT94:WWE9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LS57:MD62 JH63:JS63 WYE57:WYP62 WVT63:WWE63 WOI57:WOT62 WLX63:WMI63 WEM57:WEX62 WCB63:WCM63 VUQ57:VVB62 VSF63:VSQ63 VKU57:VLF62 VIJ63:VIU63 VAY57:VBJ62 UYN63:UYY63 URC57:URN62 UOR63:UPC63 UHG57:UHR62 UEV63:UFG63 TXK57:TXV62 TUZ63:TVK63 TNO57:TNZ62 TLD63:TLO63 TDS57:TED62 TBH63:TBS63 STW57:SUH62 SRL63:SRW63 SKA57:SKL62 SHP63:SIA63 SAE57:SAP62 RXT63:RYE63 RQI57:RQT62 RNX63:ROI63 RGM57:RGX62 REB63:REM63 QWQ57:QXB62 QUF63:QUQ63 QMU57:QNF62 QKJ63:QKU63 QCY57:QDJ62 QAN63:QAY63 PTC57:PTN62 PQR63:PRC63 PJG57:PJR62 PGV63:PHG63 OZK57:OZV62 OWZ63:OXK63 OPO57:OPZ62 OND63:ONO63 OFS57:OGD62 ODH63:ODS63 NVW57:NWH62 NTL63:NTW63 NMA57:NML62 NJP63:NKA63 NCE57:NCP62 MZT63:NAE63 MSI57:MST62 MPX63:MQI63 MIM57:MIX62 MGB63:MGM63 LYQ57:LZB62 LWF63:LWQ63 LOU57:LPF62 LMJ63:LMU63 LEY57:LFJ62 LCN63:LCY63 KVC57:KVN62 KSR63:KTC63 KLG57:KLR62 KIV63:KJG63 KBK57:KBV62 JYZ63:JZK63 JRO57:JRZ62 JPD63:JPO63 JHS57:JID62 JFH63:JFS63 IXW57:IYH62 IVL63:IVW63 IOA57:IOL62 ILP63:IMA63 IEE57:IEP62 IBT63:ICE63 HUI57:HUT62 HRX63:HSI63 HKM57:HKX62 HIB63:HIM63 HAQ57:HBB62 GYF63:GYQ63 GQU57:GRF62 GOJ63:GOU63 GGY57:GHJ62 GEN63:GEY63 FXC57:FXN62 FUR63:FVC63 FNG57:FNR62 FKV63:FLG63 FDK57:FDV62 FAZ63:FBK63 ETO57:ETZ62 ERD63:ERO63 EJS57:EKD62 EHH63:EHS63 DZW57:EAH62 DXL63:DXW63 DQA57:DQL62 DNP63:DOA63 DGE57:DGP62 DDT63:DEE63 CWI57:CWT62 CTX63:CUI63 CMM57:CMX62 CKB63:CKM63 CCQ57:CDB62 CAF63:CAQ63 BSU57:BTF62 BQJ63:BQU63 BIY57:BJJ62 BGN63:BGY63 AZC57:AZN62 AWR63:AXC63 APG57:APR62 AMV63:ANG63 AFK57:AFV62 ACZ63:ADK63 VO57:VZ62 TD63:TO6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WVU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prompt="Выберите значение из списка" errorTitle="Ошибка" error="Выберите значение из списка" sqref="JI109 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72:V72 O130:V130 O148:V148 O225:V225 O243:V243 O166 O90 O54">
      <formula1>kind_of_cons</formula1>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19ced8c-1e80-459c-b5c5-4fa9b7d6972f}">
  <sheetPr codeName="List00">
    <tabColor rgb="FFCCCCFF"/>
  </sheetPr>
  <dimension ref="A1:L54"/>
  <sheetViews>
    <sheetView showGridLines="0" workbookViewId="0" topLeftCell="D1">
      <selection pane="topLeft" activeCell="F14" sqref="F14"/>
    </sheetView>
  </sheetViews>
  <sheetFormatPr defaultColWidth="9.14285714285714" defaultRowHeight="11.25"/>
  <cols>
    <col min="1" max="1" width="10.7142857142857" style="198" hidden="1" customWidth="1"/>
    <col min="2" max="2" width="10.7142857142857" style="90" hidden="1" customWidth="1"/>
    <col min="3" max="3" width="3.71428571428571" style="20" hidden="1" customWidth="1"/>
    <col min="4" max="4" width="1.71428571428571" style="23" customWidth="1"/>
    <col min="5" max="5" width="55.2857142857143" style="23" customWidth="1"/>
    <col min="6" max="6" width="50.7142857142857" style="23" customWidth="1"/>
    <col min="7" max="7" width="3.71428571428571" style="22" customWidth="1"/>
    <col min="8" max="8" width="9.14285714285714" style="23"/>
    <col min="9" max="9" width="9.14285714285714" style="55"/>
    <col min="10" max="10" width="30" style="23" customWidth="1"/>
    <col min="11" max="16384" width="9.14285714285714" style="23"/>
  </cols>
  <sheetData>
    <row r="1" spans="1:9" s="387" customFormat="1" ht="3" customHeight="1">
      <c r="A1" s="385"/>
      <c r="B1" s="386"/>
      <c r="F1" s="387">
        <v>28494222</v>
      </c>
      <c r="G1" s="388"/>
      <c r="I1" s="388"/>
    </row>
    <row r="2" spans="1:12" s="18" customFormat="1" ht="14.25">
      <c r="A2" s="197"/>
      <c r="B2" s="90"/>
      <c r="E2" s="393" t="str">
        <f>"Код шаблона: "&amp;GetCode()</f>
        <v>Код шаблона: FAS.JKH.OPEN.INFO.PRICE.WARM</v>
      </c>
      <c r="F2" s="442"/>
      <c r="G2" s="392"/>
      <c r="H2" s="392"/>
      <c r="I2" s="392"/>
      <c r="J2" s="392"/>
      <c r="K2" s="392"/>
      <c r="L2" s="392"/>
    </row>
    <row r="3" spans="5:12" ht="14.25">
      <c r="E3" s="394" t="str">
        <f>"Версия "&amp;GetVersion()</f>
        <v>Версия 1.0</v>
      </c>
      <c r="F3" s="442"/>
      <c r="G3" s="43"/>
      <c r="H3" s="43"/>
      <c r="I3" s="43"/>
      <c r="J3" s="43"/>
      <c r="K3" s="43"/>
      <c r="L3" s="261"/>
    </row>
    <row r="4" spans="1:9" s="372" customFormat="1" ht="6">
      <c r="A4" s="366"/>
      <c r="B4" s="367"/>
      <c r="C4" s="368"/>
      <c r="D4" s="369"/>
      <c r="E4" s="389"/>
      <c r="F4" s="390"/>
      <c r="G4" s="391"/>
      <c r="I4" s="373"/>
    </row>
    <row r="5" spans="4:10" ht="22.5">
      <c r="D5" s="24"/>
      <c r="E5" s="1137" t="s">
        <v>770</v>
      </c>
      <c r="F5" s="1138"/>
      <c r="G5" s="435"/>
      <c r="J5" s="309"/>
    </row>
    <row r="6" spans="1:9" s="372" customFormat="1" ht="6">
      <c r="A6" s="366"/>
      <c r="B6" s="367"/>
      <c r="C6" s="368"/>
      <c r="D6" s="369"/>
      <c r="E6" s="374"/>
      <c r="F6" s="375"/>
      <c r="G6" s="376"/>
      <c r="I6" s="373"/>
    </row>
    <row r="7" spans="4:7" ht="27">
      <c r="D7" s="24"/>
      <c r="E7" s="25" t="s">
        <v>52</v>
      </c>
      <c r="F7" s="328" t="s">
        <v>90</v>
      </c>
      <c r="G7" s="384"/>
    </row>
    <row r="8" spans="1:9" s="372" customFormat="1" ht="6">
      <c r="A8" s="366"/>
      <c r="B8" s="367"/>
      <c r="C8" s="368"/>
      <c r="D8" s="369"/>
      <c r="E8" s="370"/>
      <c r="F8" s="371"/>
      <c r="G8" s="369"/>
      <c r="I8" s="373"/>
    </row>
    <row r="9" spans="4:7" ht="27">
      <c r="D9" s="24"/>
      <c r="E9" s="25" t="s">
        <v>475</v>
      </c>
      <c r="F9" s="349" t="s">
        <v>85</v>
      </c>
      <c r="G9" s="383"/>
    </row>
    <row r="10" spans="1:9" s="372" customFormat="1" ht="6">
      <c r="A10" s="377"/>
      <c r="B10" s="367"/>
      <c r="C10" s="368"/>
      <c r="D10" s="378"/>
      <c r="E10" s="374"/>
      <c r="F10" s="379"/>
      <c r="G10" s="380"/>
      <c r="I10" s="373"/>
    </row>
    <row r="11" spans="1:7" ht="27">
      <c r="A11" s="200"/>
      <c r="D11" s="24"/>
      <c r="E11" s="81" t="s">
        <v>473</v>
      </c>
      <c r="F11" s="1298" t="s">
        <v>2670</v>
      </c>
      <c r="G11" s="381"/>
    </row>
    <row r="12" spans="4:7" ht="27">
      <c r="D12" s="24"/>
      <c r="E12" s="81" t="s">
        <v>474</v>
      </c>
      <c r="F12" s="1298" t="s">
        <v>2671</v>
      </c>
      <c r="G12" s="383"/>
    </row>
    <row r="13" spans="1:9" s="372" customFormat="1" ht="6">
      <c r="A13" s="377"/>
      <c r="B13" s="367"/>
      <c r="C13" s="368"/>
      <c r="D13" s="378"/>
      <c r="E13" s="374"/>
      <c r="F13" s="379"/>
      <c r="G13" s="380"/>
      <c r="I13" s="373"/>
    </row>
    <row r="14" spans="4:7" ht="27">
      <c r="D14" s="24"/>
      <c r="E14" s="81" t="s">
        <v>369</v>
      </c>
      <c r="F14" s="329" t="s">
        <v>42</v>
      </c>
      <c r="G14" s="383"/>
    </row>
    <row r="15" spans="4:7" ht="27" hidden="1">
      <c r="D15" s="24"/>
      <c r="E15" s="81" t="s">
        <v>299</v>
      </c>
      <c r="F15" s="331" t="s">
        <v>776</v>
      </c>
      <c r="G15" s="383"/>
    </row>
    <row r="16" spans="4:7" ht="27" hidden="1">
      <c r="D16" s="24"/>
      <c r="E16" s="81" t="s">
        <v>600</v>
      </c>
      <c r="F16" s="331"/>
      <c r="G16" s="383"/>
    </row>
    <row r="17" spans="4:7" ht="19.5">
      <c r="D17" s="24"/>
      <c r="E17" s="25"/>
      <c r="F17" s="445" t="s">
        <v>608</v>
      </c>
      <c r="G17" s="21"/>
    </row>
    <row r="18" spans="4:7" ht="27">
      <c r="D18" s="24"/>
      <c r="E18" s="81" t="s">
        <v>503</v>
      </c>
      <c r="F18" s="329" t="s">
        <v>3331</v>
      </c>
      <c r="G18" s="383"/>
    </row>
    <row r="19" spans="4:7" ht="27">
      <c r="D19" s="24"/>
      <c r="E19" s="81" t="s">
        <v>597</v>
      </c>
      <c r="F19" s="330" t="s">
        <v>3332</v>
      </c>
      <c r="G19" s="383"/>
    </row>
    <row r="20" spans="4:7" ht="27">
      <c r="D20" s="24"/>
      <c r="E20" s="81" t="s">
        <v>596</v>
      </c>
      <c r="F20" s="329" t="s">
        <v>3334</v>
      </c>
      <c r="G20" s="383"/>
    </row>
    <row r="21" spans="4:7" ht="27">
      <c r="D21" s="24"/>
      <c r="E21" s="81" t="s">
        <v>502</v>
      </c>
      <c r="F21" s="329" t="s">
        <v>3333</v>
      </c>
      <c r="G21" s="383"/>
    </row>
    <row r="22" spans="4:7" ht="19.5" hidden="1">
      <c r="D22" s="24"/>
      <c r="E22" s="25"/>
      <c r="F22" s="445" t="s">
        <v>609</v>
      </c>
      <c r="G22" s="21"/>
    </row>
    <row r="23" spans="4:7" ht="27" hidden="1">
      <c r="D23" s="24"/>
      <c r="E23" s="81" t="s">
        <v>612</v>
      </c>
      <c r="F23" s="333"/>
      <c r="G23" s="383"/>
    </row>
    <row r="24" spans="4:7" ht="27" hidden="1">
      <c r="D24" s="24"/>
      <c r="E24" s="81" t="s">
        <v>611</v>
      </c>
      <c r="F24" s="331"/>
      <c r="G24" s="383"/>
    </row>
    <row r="25" spans="4:7" ht="27" hidden="1">
      <c r="D25" s="24"/>
      <c r="E25" s="81" t="s">
        <v>610</v>
      </c>
      <c r="F25" s="333"/>
      <c r="G25" s="383"/>
    </row>
    <row r="26" spans="4:7" ht="27" hidden="1">
      <c r="D26" s="24"/>
      <c r="E26" s="81" t="s">
        <v>502</v>
      </c>
      <c r="F26" s="333"/>
      <c r="G26" s="383"/>
    </row>
    <row r="27" spans="1:9" s="372" customFormat="1" ht="35.1" customHeight="1">
      <c r="A27" s="377"/>
      <c r="B27" s="367"/>
      <c r="C27" s="368"/>
      <c r="D27" s="378"/>
      <c r="E27" s="374"/>
      <c r="F27" s="379"/>
      <c r="G27" s="380"/>
      <c r="I27" s="373"/>
    </row>
    <row r="28" spans="4:7" ht="27">
      <c r="D28" s="24"/>
      <c r="E28" s="81" t="s">
        <v>170</v>
      </c>
      <c r="F28" s="349" t="s">
        <v>85</v>
      </c>
      <c r="G28" s="383"/>
    </row>
    <row r="29" spans="3:7" ht="27">
      <c r="C29" s="28"/>
      <c r="D29" s="29"/>
      <c r="E29" s="30" t="s">
        <v>79</v>
      </c>
      <c r="F29" s="332" t="s">
        <v>2750</v>
      </c>
      <c r="G29" s="382"/>
    </row>
    <row r="30" spans="3:7" ht="27" hidden="1">
      <c r="C30" s="28"/>
      <c r="D30" s="29"/>
      <c r="E30" s="52" t="s">
        <v>203</v>
      </c>
      <c r="F30" s="333"/>
      <c r="G30" s="382"/>
    </row>
    <row r="31" spans="3:7" ht="27">
      <c r="C31" s="28"/>
      <c r="D31" s="29"/>
      <c r="E31" s="30" t="s">
        <v>53</v>
      </c>
      <c r="F31" s="332" t="s">
        <v>2751</v>
      </c>
      <c r="G31" s="382"/>
    </row>
    <row r="32" spans="3:8" ht="27">
      <c r="C32" s="28"/>
      <c r="D32" s="29"/>
      <c r="E32" s="30" t="s">
        <v>54</v>
      </c>
      <c r="F32" s="332" t="s">
        <v>2752</v>
      </c>
      <c r="G32" s="382"/>
      <c r="H32" s="31"/>
    </row>
    <row r="33" spans="1:9" s="372" customFormat="1" ht="6">
      <c r="A33" s="377"/>
      <c r="B33" s="367"/>
      <c r="C33" s="368"/>
      <c r="D33" s="378"/>
      <c r="E33" s="374"/>
      <c r="F33" s="379"/>
      <c r="G33" s="380"/>
      <c r="I33" s="373"/>
    </row>
    <row r="34" spans="1:7" ht="27">
      <c r="A34" s="199"/>
      <c r="D34" s="26"/>
      <c r="E34" s="799" t="s">
        <v>724</v>
      </c>
      <c r="F34" s="1299" t="s">
        <v>727</v>
      </c>
      <c r="G34" s="381"/>
    </row>
    <row r="35" spans="1:9" s="372" customFormat="1" ht="6">
      <c r="A35" s="377"/>
      <c r="B35" s="367"/>
      <c r="C35" s="368"/>
      <c r="D35" s="378"/>
      <c r="E35" s="374"/>
      <c r="F35" s="379"/>
      <c r="G35" s="380"/>
      <c r="I35" s="373"/>
    </row>
    <row r="36" spans="1:7" ht="27">
      <c r="A36" s="199"/>
      <c r="D36" s="26"/>
      <c r="E36" s="81" t="s">
        <v>243</v>
      </c>
      <c r="F36" s="828" t="s">
        <v>204</v>
      </c>
      <c r="G36" s="381"/>
    </row>
    <row r="37" spans="1:9" s="372" customFormat="1" ht="6">
      <c r="A37" s="366"/>
      <c r="B37" s="367"/>
      <c r="C37" s="368"/>
      <c r="D37" s="369"/>
      <c r="E37" s="370"/>
      <c r="F37" s="371"/>
      <c r="G37" s="369"/>
      <c r="I37" s="373"/>
    </row>
    <row r="38" spans="2:9" ht="27">
      <c r="B38" s="189"/>
      <c r="D38" s="24"/>
      <c r="E38" s="81" t="s">
        <v>730</v>
      </c>
      <c r="F38" s="349" t="s">
        <v>84</v>
      </c>
      <c r="G38" s="383"/>
      <c r="I38" s="19"/>
    </row>
    <row r="39" spans="1:9" s="372" customFormat="1" ht="6">
      <c r="A39" s="377"/>
      <c r="B39" s="367"/>
      <c r="C39" s="368"/>
      <c r="D39" s="378"/>
      <c r="E39" s="374"/>
      <c r="F39" s="379"/>
      <c r="G39" s="380"/>
      <c r="I39" s="373"/>
    </row>
    <row r="40" spans="1:7" ht="27">
      <c r="A40" s="201"/>
      <c r="B40" s="92"/>
      <c r="D40" s="33"/>
      <c r="E40" s="32" t="s">
        <v>547</v>
      </c>
      <c r="F40" s="329" t="s">
        <v>3335</v>
      </c>
      <c r="G40" s="381"/>
    </row>
    <row r="41" spans="1:7" ht="27">
      <c r="A41" s="201"/>
      <c r="B41" s="92"/>
      <c r="D41" s="33"/>
      <c r="E41" s="41" t="s">
        <v>548</v>
      </c>
      <c r="F41" s="329" t="s">
        <v>3336</v>
      </c>
      <c r="G41" s="381"/>
    </row>
    <row r="42" spans="4:7" ht="19.5">
      <c r="D42" s="24"/>
      <c r="E42" s="25"/>
      <c r="F42" s="445" t="s">
        <v>579</v>
      </c>
      <c r="G42" s="21"/>
    </row>
    <row r="43" spans="1:7" ht="27">
      <c r="A43" s="201"/>
      <c r="D43" s="21"/>
      <c r="E43" s="443" t="s">
        <v>87</v>
      </c>
      <c r="F43" s="449" t="s">
        <v>3337</v>
      </c>
      <c r="G43" s="381"/>
    </row>
    <row r="44" spans="1:7" ht="27">
      <c r="A44" s="201"/>
      <c r="B44" s="92"/>
      <c r="D44" s="33"/>
      <c r="E44" s="443" t="s">
        <v>88</v>
      </c>
      <c r="F44" s="449" t="s">
        <v>3338</v>
      </c>
      <c r="G44" s="381"/>
    </row>
    <row r="45" spans="1:7" ht="27">
      <c r="A45" s="201"/>
      <c r="B45" s="92"/>
      <c r="D45" s="33"/>
      <c r="E45" s="443" t="s">
        <v>580</v>
      </c>
      <c r="F45" s="449" t="s">
        <v>3339</v>
      </c>
      <c r="G45" s="381"/>
    </row>
    <row r="46" spans="4:7" ht="27">
      <c r="D46" s="24"/>
      <c r="E46" s="444" t="s">
        <v>581</v>
      </c>
      <c r="F46" s="449" t="s">
        <v>3340</v>
      </c>
      <c r="G46" s="383"/>
    </row>
    <row r="47" spans="1:7" ht="20.1" customHeight="1">
      <c r="A47" s="201"/>
      <c r="D47" s="21"/>
      <c r="F47" s="163"/>
      <c r="G47" s="27"/>
    </row>
    <row r="48" spans="1:7" ht="19.5">
      <c r="A48" s="201"/>
      <c r="B48" s="92"/>
      <c r="D48" s="33"/>
      <c r="E48" s="32"/>
      <c r="F48" s="164"/>
      <c r="G48" s="27"/>
    </row>
    <row r="49" spans="1:7" ht="19.5">
      <c r="A49" s="201"/>
      <c r="B49" s="92"/>
      <c r="D49" s="33"/>
      <c r="E49" s="32"/>
      <c r="F49" s="164"/>
      <c r="G49" s="27"/>
    </row>
    <row r="50" spans="1:7" ht="19.5">
      <c r="A50" s="201"/>
      <c r="B50" s="92"/>
      <c r="D50" s="33"/>
      <c r="E50" s="41"/>
      <c r="F50" s="164"/>
      <c r="G50" s="27"/>
    </row>
    <row r="51" spans="1:7" ht="19.5">
      <c r="A51" s="201"/>
      <c r="B51" s="92"/>
      <c r="D51" s="33"/>
      <c r="E51" s="32"/>
      <c r="F51" s="164"/>
      <c r="G51" s="27"/>
    </row>
    <row r="54" spans="5:9" ht="11.25">
      <c r="E54" s="1139"/>
      <c r="F54" s="1139"/>
      <c r="G54" s="1139"/>
      <c r="H54" s="1139"/>
      <c r="I54" s="1139"/>
    </row>
  </sheetData>
  <sheetProtection password="FA9C" sheet="1" objects="1" scenarios="1" formatColumns="0" formatRows="0"/>
  <mergeCells count="2">
    <mergeCell ref="E5:F5"/>
    <mergeCell ref="E54:I54"/>
  </mergeCells>
  <dataValidations count="5">
    <dataValidation type="textLength" operator="lessThanOrEqual" allowBlank="1" showInputMessage="1" showErrorMessage="1" errorTitle="Ошибка" error="Допускается ввод не более 900 символов!" sqref="F18 F48:F51 F30 F40:F41 F43:F46 F20:F21 F23 F25:F26">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24 F19"/>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F38"/>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d509107-7a97-4bf5-891f-143117d91430}">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42"/>
    <col min="3" max="3" width="9.14285714285714" style="145"/>
    <col min="4" max="4" width="26.5714285714286" style="145" customWidth="1"/>
    <col min="5" max="6" width="26.5714285714286" style="82" customWidth="1"/>
    <col min="7" max="7" width="31.4285714285714" style="82" customWidth="1"/>
    <col min="8" max="8" width="40.8571428571429" style="82" customWidth="1"/>
    <col min="9" max="9" width="14.5714285714286" style="82" customWidth="1"/>
    <col min="10" max="10" width="26.8571428571429" style="82" customWidth="1"/>
    <col min="11" max="11" width="50" style="82" customWidth="1"/>
    <col min="12" max="13" width="10.7142857142857" style="82" customWidth="1"/>
    <col min="14" max="14" width="55.1428571428571" style="82" customWidth="1"/>
    <col min="15" max="15" width="31.8571428571429" style="82" customWidth="1"/>
    <col min="16" max="16" width="23.8571428571429" style="82" customWidth="1"/>
    <col min="17" max="17" width="46.5714285714286" style="82" customWidth="1"/>
    <col min="18" max="18" width="24" style="82" customWidth="1"/>
    <col min="19" max="19" width="20.5714285714286" style="82" customWidth="1"/>
    <col min="20" max="20" width="22" style="82" customWidth="1"/>
    <col min="21" max="22" width="26.4285714285714" style="82" customWidth="1"/>
    <col min="23" max="23" width="8.28571428571429" style="82" hidden="1" customWidth="1"/>
    <col min="24" max="24" width="59.7142857142857" style="82" customWidth="1"/>
    <col min="25" max="25" width="49.1428571428571" style="82" customWidth="1"/>
    <col min="26" max="26" width="11.1428571428571" style="82" customWidth="1"/>
    <col min="27" max="30" width="29" style="82" customWidth="1"/>
    <col min="31" max="31" width="9.14285714285714" style="82"/>
    <col min="32" max="32" width="34.7142857142857" style="82" customWidth="1"/>
    <col min="33" max="33" width="9.14285714285714" style="82"/>
    <col min="34" max="35" width="34.4285714285714" style="82" customWidth="1"/>
    <col min="36" max="36" width="9.14285714285714" style="82"/>
    <col min="37" max="37" width="24.5714285714286" style="82" customWidth="1"/>
    <col min="38" max="38" width="9.14285714285714" style="82"/>
    <col min="39" max="39" width="26.1428571428571" style="82" customWidth="1"/>
    <col min="40" max="40" width="1.71428571428571" style="82" customWidth="1"/>
    <col min="41" max="41" width="9.14285714285714" style="82"/>
    <col min="42" max="43" width="47.8571428571429" style="82" customWidth="1"/>
    <col min="44" max="44" width="1.71428571428571" style="82" customWidth="1"/>
    <col min="45" max="45" width="21.4285714285714" style="82" customWidth="1"/>
    <col min="46" max="46" width="1.71428571428571" style="82" customWidth="1"/>
    <col min="47" max="47" width="31.2857142857143" style="82" customWidth="1"/>
    <col min="48" max="48" width="1.71428571428571" style="82" customWidth="1"/>
    <col min="49" max="50" width="9.14285714285714" style="408"/>
    <col min="51" max="51" width="3.71428571428571" style="82" customWidth="1"/>
    <col min="52" max="52" width="20" style="82" customWidth="1"/>
    <col min="53" max="53" width="42.8571428571429" style="82" customWidth="1"/>
    <col min="54" max="54" width="3.71428571428571" style="82" customWidth="1"/>
    <col min="55" max="55" width="55" style="82" customWidth="1"/>
    <col min="56" max="16384" width="9.14285714285714"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296" t="s">
        <v>582</v>
      </c>
      <c r="BA1" s="1296"/>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03" t="s">
        <v>613</v>
      </c>
      <c r="AQ2" s="1035" t="s">
        <v>614</v>
      </c>
      <c r="AS2" s="44" t="s">
        <v>374</v>
      </c>
      <c r="AU2" s="45" t="s">
        <v>377</v>
      </c>
      <c r="AW2" s="410" t="s">
        <v>551</v>
      </c>
      <c r="AX2" s="411" t="s">
        <v>551</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03" t="s">
        <v>772</v>
      </c>
      <c r="AQ3" s="1035" t="s">
        <v>615</v>
      </c>
      <c r="AS3" s="44" t="s">
        <v>375</v>
      </c>
      <c r="AU3" s="45" t="s">
        <v>378</v>
      </c>
      <c r="AW3" s="410" t="s">
        <v>552</v>
      </c>
      <c r="AX3" s="411" t="s">
        <v>552</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472</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03" t="s">
        <v>771</v>
      </c>
      <c r="AQ4" s="1035" t="s">
        <v>762</v>
      </c>
      <c r="AS4" s="44" t="s">
        <v>345</v>
      </c>
      <c r="AU4" s="45" t="s">
        <v>379</v>
      </c>
      <c r="AW4" s="410" t="s">
        <v>553</v>
      </c>
      <c r="AX4" s="411" t="s">
        <v>553</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03" t="s">
        <v>614</v>
      </c>
      <c r="AQ5" s="1035" t="s">
        <v>616</v>
      </c>
      <c r="AU5" s="45" t="s">
        <v>380</v>
      </c>
      <c r="AW5" s="410" t="s">
        <v>554</v>
      </c>
      <c r="AX5" s="411" t="s">
        <v>554</v>
      </c>
      <c r="AZ5" s="546" t="s">
        <v>665</v>
      </c>
      <c r="BA5" s="570" t="s">
        <v>671</v>
      </c>
      <c r="BC5" s="804" t="s">
        <v>729</v>
      </c>
    </row>
    <row r="6" spans="1:53"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03" t="s">
        <v>615</v>
      </c>
      <c r="AQ6" s="1035" t="s">
        <v>617</v>
      </c>
      <c r="AU6" s="220" t="s">
        <v>381</v>
      </c>
      <c r="AW6" s="410" t="s">
        <v>555</v>
      </c>
      <c r="AX6" s="411" t="s">
        <v>555</v>
      </c>
      <c r="AZ6" s="546" t="s">
        <v>666</v>
      </c>
      <c r="BA6" s="570" t="s">
        <v>676</v>
      </c>
    </row>
    <row r="7" spans="1:53"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03" t="s">
        <v>762</v>
      </c>
      <c r="AQ7" s="1035" t="s">
        <v>620</v>
      </c>
      <c r="AU7" s="220" t="s">
        <v>382</v>
      </c>
      <c r="AW7" s="410" t="s">
        <v>556</v>
      </c>
      <c r="AX7" s="411" t="s">
        <v>556</v>
      </c>
      <c r="AZ7" s="546" t="s">
        <v>684</v>
      </c>
      <c r="BA7" s="570" t="s">
        <v>685</v>
      </c>
    </row>
    <row r="8" spans="1:53"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03" t="s">
        <v>616</v>
      </c>
      <c r="AQ8" s="1035" t="s">
        <v>619</v>
      </c>
      <c r="AU8" s="220" t="s">
        <v>383</v>
      </c>
      <c r="AW8" s="410" t="s">
        <v>557</v>
      </c>
      <c r="AX8" s="411" t="s">
        <v>557</v>
      </c>
      <c r="AZ8" s="146" t="s">
        <v>692</v>
      </c>
      <c r="BA8" s="179" t="s">
        <v>691</v>
      </c>
    </row>
    <row r="9" spans="1:53"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03" t="s">
        <v>617</v>
      </c>
      <c r="AQ9" s="1035" t="s">
        <v>618</v>
      </c>
      <c r="AW9" s="410" t="s">
        <v>558</v>
      </c>
      <c r="AX9" s="411" t="s">
        <v>558</v>
      </c>
      <c r="AZ9" s="146" t="s">
        <v>769</v>
      </c>
      <c r="BA9" s="179" t="s">
        <v>603</v>
      </c>
    </row>
    <row r="10" spans="1:50" ht="112.5">
      <c r="A10" s="6" t="s">
        <v>109</v>
      </c>
      <c r="B10" s="44">
        <v>2008</v>
      </c>
      <c r="E10" s="143" t="s">
        <v>194</v>
      </c>
      <c r="F10" s="147"/>
      <c r="I10" s="143" t="s">
        <v>208</v>
      </c>
      <c r="O10" s="545" t="s">
        <v>651</v>
      </c>
      <c r="V10" s="1041" t="s">
        <v>208</v>
      </c>
      <c r="W10" s="1038"/>
      <c r="X10" s="1036" t="s">
        <v>619</v>
      </c>
      <c r="Y10" s="1037" t="s">
        <v>686</v>
      </c>
      <c r="Z10" s="208"/>
      <c r="AP10" s="1103" t="s">
        <v>620</v>
      </c>
      <c r="AQ10" s="1035" t="s">
        <v>613</v>
      </c>
      <c r="AW10" s="410" t="s">
        <v>559</v>
      </c>
      <c r="AX10" s="411" t="s">
        <v>559</v>
      </c>
    </row>
    <row r="11" spans="1:50" ht="56.25">
      <c r="A11" s="6" t="s">
        <v>110</v>
      </c>
      <c r="B11" s="44">
        <v>2009</v>
      </c>
      <c r="E11" s="143" t="s">
        <v>195</v>
      </c>
      <c r="F11" s="147"/>
      <c r="I11" s="143" t="s">
        <v>209</v>
      </c>
      <c r="O11" s="528" t="s">
        <v>652</v>
      </c>
      <c r="V11" s="1040" t="s">
        <v>209</v>
      </c>
      <c r="W11" s="462"/>
      <c r="X11" s="461" t="s">
        <v>620</v>
      </c>
      <c r="Y11" s="753" t="s">
        <v>674</v>
      </c>
      <c r="Z11" s="208"/>
      <c r="AP11" s="1103" t="s">
        <v>619</v>
      </c>
      <c r="AQ11" s="742" t="s">
        <v>772</v>
      </c>
      <c r="AW11" s="410" t="s">
        <v>560</v>
      </c>
      <c r="AX11" s="411" t="s">
        <v>560</v>
      </c>
    </row>
    <row r="12" spans="1:25 42:50" ht="33.75">
      <c r="A12" s="6" t="s">
        <v>65</v>
      </c>
      <c r="B12" s="44">
        <v>2010</v>
      </c>
      <c r="E12" s="143" t="s">
        <v>196</v>
      </c>
      <c r="F12" s="147"/>
      <c r="G12" s="148" t="s">
        <v>292</v>
      </c>
      <c r="H12" s="148" t="s">
        <v>260</v>
      </c>
      <c r="I12" s="143" t="s">
        <v>210</v>
      </c>
      <c r="O12" s="528" t="s">
        <v>3</v>
      </c>
      <c r="V12" s="1040" t="s">
        <v>210</v>
      </c>
      <c r="W12" s="546"/>
      <c r="X12" s="461" t="s">
        <v>765</v>
      </c>
      <c r="Y12" s="753" t="s">
        <v>638</v>
      </c>
      <c r="AP12" s="1103" t="s">
        <v>618</v>
      </c>
      <c r="AW12" s="410" t="s">
        <v>209</v>
      </c>
      <c r="AX12" s="411" t="s">
        <v>209</v>
      </c>
    </row>
    <row r="13" spans="1:25 49:50" ht="22.5">
      <c r="A13" s="6" t="s">
        <v>111</v>
      </c>
      <c r="B13" s="44">
        <v>2011</v>
      </c>
      <c r="E13" s="143" t="s">
        <v>197</v>
      </c>
      <c r="F13" s="147"/>
      <c r="G13" s="143" t="s">
        <v>261</v>
      </c>
      <c r="H13" s="143" t="s">
        <v>262</v>
      </c>
      <c r="I13" s="143" t="s">
        <v>211</v>
      </c>
      <c r="V13" s="1040" t="s">
        <v>211</v>
      </c>
      <c r="W13" s="546"/>
      <c r="X13" s="546"/>
      <c r="Y13" s="546"/>
      <c r="AW13" s="410" t="s">
        <v>210</v>
      </c>
      <c r="AX13" s="411" t="s">
        <v>210</v>
      </c>
    </row>
    <row r="14" spans="1:25 49:50"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25 49:50" ht="63.75">
      <c r="A15" s="6" t="s">
        <v>441</v>
      </c>
      <c r="B15" s="44">
        <v>2013</v>
      </c>
      <c r="I15" s="143" t="s">
        <v>213</v>
      </c>
      <c r="N15" s="177" t="s">
        <v>324</v>
      </c>
      <c r="V15" s="529"/>
      <c r="W15" s="529"/>
      <c r="X15" s="218"/>
      <c r="Y15" s="529"/>
      <c r="AW15" s="410" t="s">
        <v>212</v>
      </c>
      <c r="AX15" s="411" t="s">
        <v>212</v>
      </c>
    </row>
    <row r="16" spans="1:14 49:50" ht="21" customHeight="1">
      <c r="A16" s="6" t="s">
        <v>112</v>
      </c>
      <c r="B16" s="44">
        <v>2014</v>
      </c>
      <c r="I16" s="143" t="s">
        <v>214</v>
      </c>
      <c r="N16" s="177" t="s">
        <v>323</v>
      </c>
      <c r="AW16" s="410" t="s">
        <v>213</v>
      </c>
      <c r="AX16" s="411" t="s">
        <v>213</v>
      </c>
    </row>
    <row r="17" spans="1:24 49:50" ht="21" customHeight="1">
      <c r="A17" s="6" t="s">
        <v>113</v>
      </c>
      <c r="B17" s="44">
        <v>2015</v>
      </c>
      <c r="I17" s="143" t="s">
        <v>215</v>
      </c>
      <c r="N17" s="177" t="s">
        <v>322</v>
      </c>
      <c r="X17" s="218"/>
      <c r="AW17" s="410" t="s">
        <v>214</v>
      </c>
      <c r="AX17" s="411" t="s">
        <v>214</v>
      </c>
    </row>
    <row r="18" spans="1:24 49:50" ht="21" customHeight="1">
      <c r="A18" s="6" t="s">
        <v>114</v>
      </c>
      <c r="B18" s="44">
        <v>2016</v>
      </c>
      <c r="I18" s="143" t="s">
        <v>216</v>
      </c>
      <c r="N18" s="177" t="s">
        <v>321</v>
      </c>
      <c r="X18" s="218"/>
      <c r="AW18" s="410" t="s">
        <v>215</v>
      </c>
      <c r="AX18" s="411" t="s">
        <v>215</v>
      </c>
    </row>
    <row r="19" spans="1:24 49:50" ht="21" customHeight="1">
      <c r="A19" s="6" t="s">
        <v>115</v>
      </c>
      <c r="B19" s="44">
        <v>2017</v>
      </c>
      <c r="I19" s="143" t="s">
        <v>217</v>
      </c>
      <c r="N19" s="177" t="s">
        <v>320</v>
      </c>
      <c r="X19" s="218"/>
      <c r="AW19" s="410" t="s">
        <v>216</v>
      </c>
      <c r="AX19" s="411" t="s">
        <v>216</v>
      </c>
    </row>
    <row r="20" spans="1:14 49:50" ht="21" customHeight="1">
      <c r="A20" s="6" t="s">
        <v>116</v>
      </c>
      <c r="B20" s="44">
        <v>2018</v>
      </c>
      <c r="I20" s="143" t="s">
        <v>218</v>
      </c>
      <c r="N20" s="177" t="s">
        <v>319</v>
      </c>
      <c r="AW20" s="410" t="s">
        <v>217</v>
      </c>
      <c r="AX20" s="411" t="s">
        <v>217</v>
      </c>
    </row>
    <row r="21" spans="1:14 49:50" ht="21" customHeight="1">
      <c r="A21" s="6" t="s">
        <v>117</v>
      </c>
      <c r="B21" s="44">
        <v>2019</v>
      </c>
      <c r="I21" s="143" t="s">
        <v>219</v>
      </c>
      <c r="N21" s="177" t="s">
        <v>318</v>
      </c>
      <c r="AW21" s="410" t="s">
        <v>218</v>
      </c>
      <c r="AX21" s="411" t="s">
        <v>218</v>
      </c>
    </row>
    <row r="22" spans="1:14 49:50" ht="21" customHeight="1">
      <c r="A22" s="6" t="s">
        <v>118</v>
      </c>
      <c r="B22" s="44">
        <v>2020</v>
      </c>
      <c r="N22" s="177" t="s">
        <v>317</v>
      </c>
      <c r="AW22" s="410" t="s">
        <v>219</v>
      </c>
      <c r="AX22" s="411" t="s">
        <v>219</v>
      </c>
    </row>
    <row r="23" spans="1:2 49:50" ht="21" customHeight="1">
      <c r="A23" s="6" t="s">
        <v>119</v>
      </c>
      <c r="B23" s="44">
        <v>2021</v>
      </c>
      <c r="AW23" s="410" t="s">
        <v>561</v>
      </c>
      <c r="AX23" s="411" t="s">
        <v>561</v>
      </c>
    </row>
    <row r="24" spans="1:2 49:50" ht="21" customHeight="1">
      <c r="A24" s="6" t="s">
        <v>120</v>
      </c>
      <c r="B24" s="44">
        <v>2022</v>
      </c>
      <c r="AW24" s="410" t="s">
        <v>562</v>
      </c>
      <c r="AX24" s="411" t="s">
        <v>562</v>
      </c>
    </row>
    <row r="25" spans="1:2 49:50" ht="11.25">
      <c r="A25" s="6" t="s">
        <v>121</v>
      </c>
      <c r="B25" s="44">
        <v>2023</v>
      </c>
      <c r="AW25" s="410" t="s">
        <v>563</v>
      </c>
      <c r="AX25" s="411" t="s">
        <v>563</v>
      </c>
    </row>
    <row r="26" spans="1:2 50:50" ht="11.25">
      <c r="A26" s="6" t="s">
        <v>122</v>
      </c>
      <c r="B26" s="44">
        <v>2024</v>
      </c>
      <c r="AX26" s="411" t="s">
        <v>564</v>
      </c>
    </row>
    <row r="27" spans="1:2 50:50" ht="11.25">
      <c r="A27" s="6" t="s">
        <v>123</v>
      </c>
      <c r="B27" s="44">
        <v>2025</v>
      </c>
      <c r="AX27" s="411" t="s">
        <v>565</v>
      </c>
    </row>
    <row r="28" spans="1:8 50:50" ht="11.25">
      <c r="A28" s="6" t="s">
        <v>124</v>
      </c>
      <c r="D28" s="270"/>
      <c r="E28" s="271"/>
      <c r="F28" s="271"/>
      <c r="H28" s="272" t="s">
        <v>408</v>
      </c>
      <c r="AX28" s="411" t="s">
        <v>566</v>
      </c>
    </row>
    <row r="29" spans="1:8 50:50" ht="11.25">
      <c r="A29" s="6" t="s">
        <v>125</v>
      </c>
      <c r="D29" s="273" t="s">
        <v>409</v>
      </c>
      <c r="E29" s="274" t="str">
        <f>IF(periodStart="","",periodStart)</f>
        <v>01.01.2019</v>
      </c>
      <c r="F29" s="274" t="str">
        <f>IF(periodEnd="","",periodEnd)</f>
        <v>31.12.2023</v>
      </c>
      <c r="H29" s="275" t="s">
        <v>2672</v>
      </c>
      <c r="AX29" s="411" t="s">
        <v>567</v>
      </c>
    </row>
    <row r="30" spans="1:6 50:50" ht="11.25">
      <c r="A30" s="6" t="s">
        <v>126</v>
      </c>
      <c r="D30" s="276"/>
      <c r="E30" s="277"/>
      <c r="F30" s="277"/>
      <c r="AX30" s="411" t="s">
        <v>568</v>
      </c>
    </row>
    <row r="31" spans="1:8 50:50" ht="12.75">
      <c r="A31" s="6" t="s">
        <v>127</v>
      </c>
      <c r="D31" s="270"/>
      <c r="E31" s="271"/>
      <c r="F31" s="271"/>
      <c r="H31" s="278"/>
      <c r="AX31" s="411" t="s">
        <v>569</v>
      </c>
    </row>
    <row r="32" spans="1:15 50:50" ht="11.25">
      <c r="A32" s="6" t="s">
        <v>128</v>
      </c>
      <c r="D32" s="273" t="s">
        <v>410</v>
      </c>
      <c r="E32" s="279"/>
      <c r="F32" s="279"/>
      <c r="H32" s="280" t="s">
        <v>411</v>
      </c>
      <c r="O32" s="529" t="s">
        <v>643</v>
      </c>
      <c r="AX32" s="411" t="s">
        <v>570</v>
      </c>
    </row>
    <row r="33" spans="1:15 50:50" ht="11.25">
      <c r="A33" s="6" t="s">
        <v>129</v>
      </c>
      <c r="O33" s="529" t="s">
        <v>644</v>
      </c>
      <c r="AX33" s="411" t="s">
        <v>571</v>
      </c>
    </row>
    <row r="34" spans="1:15 50:50" ht="11.25">
      <c r="A34" s="6" t="s">
        <v>130</v>
      </c>
      <c r="O34" s="529" t="s">
        <v>645</v>
      </c>
      <c r="AX34" s="411" t="s">
        <v>572</v>
      </c>
    </row>
    <row r="35" spans="1:25 50:50" ht="11.25">
      <c r="A35" s="6" t="s">
        <v>131</v>
      </c>
      <c r="O35" s="529" t="s">
        <v>646</v>
      </c>
      <c r="X35" s="529"/>
      <c r="Y35" s="529"/>
      <c r="AX35" s="411" t="s">
        <v>573</v>
      </c>
    </row>
    <row r="36" spans="1:15 50:50" ht="11.25">
      <c r="A36" s="6" t="s">
        <v>95</v>
      </c>
      <c r="O36" s="529" t="s">
        <v>647</v>
      </c>
      <c r="AX36" s="411" t="s">
        <v>574</v>
      </c>
    </row>
    <row r="37" spans="1:15 50:50" ht="11.25">
      <c r="A37" s="6" t="s">
        <v>96</v>
      </c>
      <c r="O37" s="529" t="s">
        <v>648</v>
      </c>
      <c r="AX37" s="411" t="s">
        <v>575</v>
      </c>
    </row>
    <row r="38" spans="1:15 50:50" ht="11.25">
      <c r="A38" s="6" t="s">
        <v>97</v>
      </c>
      <c r="O38" s="529" t="s">
        <v>649</v>
      </c>
      <c r="AX38" s="411" t="s">
        <v>576</v>
      </c>
    </row>
    <row r="39" spans="1:15 50:50" ht="11.25">
      <c r="A39" s="6" t="s">
        <v>98</v>
      </c>
      <c r="O39" s="529" t="s">
        <v>650</v>
      </c>
      <c r="AX39" s="411" t="s">
        <v>524</v>
      </c>
    </row>
    <row r="40" spans="1:15 50:50" ht="11.25">
      <c r="A40" s="6" t="s">
        <v>99</v>
      </c>
      <c r="O40" s="529" t="s">
        <v>651</v>
      </c>
      <c r="AX40" s="411" t="s">
        <v>525</v>
      </c>
    </row>
    <row r="41" spans="1:15 50:50" ht="11.25">
      <c r="A41" s="6" t="s">
        <v>100</v>
      </c>
      <c r="O41" s="529" t="s">
        <v>652</v>
      </c>
      <c r="AX41" s="411" t="s">
        <v>526</v>
      </c>
    </row>
    <row r="42" spans="1:1 50:50" ht="11.25">
      <c r="A42" s="6" t="s">
        <v>132</v>
      </c>
      <c r="AX42" s="411" t="s">
        <v>527</v>
      </c>
    </row>
    <row r="43" spans="1:1 50:50" ht="11.25">
      <c r="A43" s="6" t="s">
        <v>133</v>
      </c>
      <c r="AX43" s="411" t="s">
        <v>528</v>
      </c>
    </row>
    <row r="44" spans="1:1 50:50" ht="11.25">
      <c r="A44" s="6" t="s">
        <v>134</v>
      </c>
      <c r="AX44" s="411" t="s">
        <v>529</v>
      </c>
    </row>
    <row r="45" spans="1:1 50:50" ht="11.25">
      <c r="A45" s="6" t="s">
        <v>135</v>
      </c>
      <c r="AX45" s="411" t="s">
        <v>530</v>
      </c>
    </row>
    <row r="46" spans="1:1 50:50" ht="11.25">
      <c r="A46" s="6" t="s">
        <v>136</v>
      </c>
      <c r="AX46" s="411" t="s">
        <v>531</v>
      </c>
    </row>
    <row r="47" spans="1:1 50:50" ht="11.25">
      <c r="A47" s="6" t="s">
        <v>157</v>
      </c>
      <c r="AX47" s="411" t="s">
        <v>532</v>
      </c>
    </row>
    <row r="48" spans="1:1 50:50" ht="11.25">
      <c r="A48" s="6" t="s">
        <v>158</v>
      </c>
      <c r="AX48" s="411" t="s">
        <v>533</v>
      </c>
    </row>
    <row r="49" spans="1:1 50:50" ht="11.25">
      <c r="A49" s="6" t="s">
        <v>159</v>
      </c>
      <c r="AX49" s="411" t="s">
        <v>534</v>
      </c>
    </row>
    <row r="50" spans="1:1 50:50" ht="11.25">
      <c r="A50" s="6" t="s">
        <v>137</v>
      </c>
      <c r="AX50" s="411" t="s">
        <v>535</v>
      </c>
    </row>
    <row r="51" spans="1:1 50:50" ht="11.25">
      <c r="A51" s="6" t="s">
        <v>138</v>
      </c>
      <c r="AX51" s="411" t="s">
        <v>536</v>
      </c>
    </row>
    <row r="52" spans="1:1 50:50" ht="11.25">
      <c r="A52" s="6" t="s">
        <v>139</v>
      </c>
      <c r="AX52" s="411" t="s">
        <v>537</v>
      </c>
    </row>
    <row r="53" spans="1:1 24:24 50:50" ht="11.25">
      <c r="A53" s="6" t="s">
        <v>140</v>
      </c>
      <c r="X53" s="481"/>
      <c r="AX53" s="411" t="s">
        <v>538</v>
      </c>
    </row>
    <row r="54" spans="1:1 24:24 50:50" ht="11.25">
      <c r="A54" s="6" t="s">
        <v>141</v>
      </c>
      <c r="X54" s="481"/>
      <c r="AX54" s="411" t="s">
        <v>539</v>
      </c>
    </row>
    <row r="55" spans="1:1 24:24 50:50" ht="11.25">
      <c r="A55" s="6" t="s">
        <v>142</v>
      </c>
      <c r="X55" s="481"/>
      <c r="AX55" s="411" t="s">
        <v>540</v>
      </c>
    </row>
    <row r="56" spans="1:1 24:24 50:50" ht="11.25">
      <c r="A56" s="6" t="s">
        <v>143</v>
      </c>
      <c r="X56" s="481"/>
      <c r="AX56" s="411" t="s">
        <v>541</v>
      </c>
    </row>
    <row r="57" spans="1:1 24:24 50:50" ht="11.25">
      <c r="A57" s="6" t="s">
        <v>388</v>
      </c>
      <c r="X57" s="481"/>
      <c r="AX57" s="411" t="s">
        <v>542</v>
      </c>
    </row>
    <row r="58" spans="1:1 24:24 50:50" ht="11.25">
      <c r="A58" s="6" t="s">
        <v>144</v>
      </c>
      <c r="X58" s="481"/>
      <c r="AX58" s="411" t="s">
        <v>543</v>
      </c>
    </row>
    <row r="59" spans="1:1 24:24 50:50" ht="11.25">
      <c r="A59" s="6" t="s">
        <v>145</v>
      </c>
      <c r="X59" s="481"/>
      <c r="AX59" s="411" t="s">
        <v>544</v>
      </c>
    </row>
    <row r="60" spans="1:1 24:24 50:50" ht="11.25">
      <c r="A60" s="6" t="s">
        <v>146</v>
      </c>
      <c r="X60" s="481"/>
      <c r="AX60" s="411" t="s">
        <v>545</v>
      </c>
    </row>
    <row r="61" spans="1:1 24:24 50:50" ht="11.25">
      <c r="A61" s="6" t="s">
        <v>147</v>
      </c>
      <c r="X61" s="481"/>
      <c r="AX61" s="411" t="s">
        <v>546</v>
      </c>
    </row>
    <row r="62" spans="1:24" ht="11.25">
      <c r="A62" s="6" t="s">
        <v>90</v>
      </c>
      <c r="X62" s="481"/>
    </row>
    <row r="63" spans="1:1" ht="11.25">
      <c r="A63" s="6" t="s">
        <v>148</v>
      </c>
    </row>
    <row r="64" spans="1:1" ht="11.25">
      <c r="A64" s="6" t="s">
        <v>149</v>
      </c>
    </row>
    <row r="65" spans="1:1" ht="11.25">
      <c r="A65" s="6" t="s">
        <v>150</v>
      </c>
    </row>
    <row r="66" spans="1:1" ht="11.25">
      <c r="A66" s="6" t="s">
        <v>151</v>
      </c>
    </row>
    <row r="67" spans="1:1" ht="11.25">
      <c r="A67" s="6" t="s">
        <v>152</v>
      </c>
    </row>
    <row r="68" spans="1:1" ht="11.25">
      <c r="A68" s="6" t="s">
        <v>153</v>
      </c>
    </row>
    <row r="69" spans="1:1" ht="11.25">
      <c r="A69" s="6" t="s">
        <v>154</v>
      </c>
    </row>
    <row r="70" spans="1:1" ht="11.25">
      <c r="A70" s="6" t="s">
        <v>155</v>
      </c>
    </row>
    <row r="71" spans="1:1" ht="11.25">
      <c r="A71" s="6" t="s">
        <v>156</v>
      </c>
    </row>
    <row r="72" spans="1:1" ht="11.25">
      <c r="A72" s="6" t="s">
        <v>160</v>
      </c>
    </row>
    <row r="73" spans="1:1" ht="11.25">
      <c r="A73" s="6" t="s">
        <v>161</v>
      </c>
    </row>
    <row r="74" spans="1:1" ht="11.25">
      <c r="A74" s="6" t="s">
        <v>162</v>
      </c>
    </row>
    <row r="75" spans="1:1" ht="11.25">
      <c r="A75" s="6" t="s">
        <v>163</v>
      </c>
    </row>
    <row r="76" spans="1:1" ht="11.25">
      <c r="A76" s="6" t="s">
        <v>164</v>
      </c>
    </row>
    <row r="77" spans="1:1" ht="11.25">
      <c r="A77" s="6" t="s">
        <v>165</v>
      </c>
    </row>
    <row r="78" spans="1:1" ht="11.25">
      <c r="A78" s="6" t="s">
        <v>166</v>
      </c>
    </row>
    <row r="79" spans="1:1" ht="11.25">
      <c r="A79" s="6" t="s">
        <v>94</v>
      </c>
    </row>
    <row r="80" spans="1:1" ht="11.25">
      <c r="A80" s="6" t="s">
        <v>167</v>
      </c>
    </row>
    <row r="81" spans="1:1" ht="11.25">
      <c r="A81" s="6" t="s">
        <v>168</v>
      </c>
    </row>
    <row r="82" spans="1:1" ht="11.25">
      <c r="A82" s="6" t="s">
        <v>169</v>
      </c>
    </row>
    <row r="83" spans="1:1" ht="11.25">
      <c r="A83" s="6" t="s">
        <v>44</v>
      </c>
    </row>
    <row r="84" spans="1:1" ht="11.25">
      <c r="A84" s="6" t="s">
        <v>45</v>
      </c>
    </row>
    <row r="85" spans="1:1" ht="11.25">
      <c r="A85" s="6" t="s">
        <v>46</v>
      </c>
    </row>
    <row r="86" spans="1:1" ht="11.25">
      <c r="A86" s="6" t="s">
        <v>47</v>
      </c>
    </row>
    <row r="87" spans="1:1" ht="11.25">
      <c r="A87" s="6" t="s">
        <v>48</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b5c63b7-bbfd-4208-b202-7ee1a967daed}">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f72cdd8-279e-4da6-a3c1-6aa6362f0a22}">
  <sheetPr codeName="modCheckCyan">
    <tabColor indexed="47"/>
  </sheetPr>
  <dimension ref="A1:A162"/>
  <sheetViews>
    <sheetView showGridLines="0" workbookViewId="0" topLeftCell="A1">
      <selection pane="topLeft" activeCell="A1" sqref="A1"/>
    </sheetView>
  </sheetViews>
  <sheetFormatPr defaultColWidth="9.14285714285714" defaultRowHeight="11.25"/>
  <sheetData>
    <row r="1" spans="1:1" ht="11.25">
      <c r="A1" s="1034">
        <f>IF('Форма 4.2.1 | Т-ТЭ | &gt;=25МВт'!$O$22="",1,0)</f>
        <v>1</v>
      </c>
    </row>
    <row r="2" spans="1:1" ht="11.25">
      <c r="A2" s="1034">
        <f>IF('Форма 4.2.1 | Т-ТЭ | &gt;=25МВт'!$O$23="",1,0)</f>
        <v>1</v>
      </c>
    </row>
    <row r="3" spans="1:1" ht="11.25">
      <c r="A3" s="1034">
        <f>IF('Форма 4.2.1 | Т-ТЭ | &gt;=25МВт'!$M$24="",1,0)</f>
        <v>1</v>
      </c>
    </row>
    <row r="4" spans="1:1" ht="11.25">
      <c r="A4" s="1034">
        <f>IF('Форма 4.2.1 | Т-ТЭ | &gt;=25МВт'!$R$24="",1,0)</f>
        <v>1</v>
      </c>
    </row>
    <row r="5" spans="1:1" ht="11.25">
      <c r="A5" s="1034">
        <f>IF('Форма 4.2.1 | Т-ТЭ | &gt;=25МВт'!$T$24="",1,0)</f>
        <v>1</v>
      </c>
    </row>
    <row r="6" spans="1:1" ht="11.25">
      <c r="A6" s="1034">
        <f>IF('Форма 4.2.1 | Т-ТЭ | &gt;=25МВт'!$S$24="",1,0)</f>
        <v>0</v>
      </c>
    </row>
    <row r="7" spans="1:1" ht="11.25">
      <c r="A7" s="1034">
        <f>IF('Форма 4.2.1 | Т-ТЭ | &gt;=25МВт'!$U$24="",1,0)</f>
        <v>0</v>
      </c>
    </row>
    <row r="8" spans="1:1" ht="11.25">
      <c r="A8" s="1034">
        <f>IF('Форма 4.2.1 | Т-ТЭ | ТСО'!$O$22="",1,0)</f>
        <v>0</v>
      </c>
    </row>
    <row r="9" spans="1:1" ht="11.25">
      <c r="A9" s="1034">
        <f>IF('Форма 4.2.1 | Т-ТЭ | ТСО'!$O$23="",1,0)</f>
        <v>0</v>
      </c>
    </row>
    <row r="10" spans="1:1" ht="11.25">
      <c r="A10" s="1034">
        <f>IF('Форма 4.2.1 | Т-ТЭ | ТСО'!$M$24="",1,0)</f>
        <v>0</v>
      </c>
    </row>
    <row r="11" spans="1:1" ht="11.25">
      <c r="A11" s="1034">
        <f>IF('Форма 4.2.1 | Т-ТЭ | ТСО'!$R$24="",1,0)</f>
        <v>0</v>
      </c>
    </row>
    <row r="12" spans="1:1" ht="11.25">
      <c r="A12" s="1034">
        <f>IF('Форма 4.2.1 | Т-ТЭ | ТСО'!$T$24="",1,0)</f>
        <v>0</v>
      </c>
    </row>
    <row r="13" spans="1:1" ht="11.25">
      <c r="A13" s="1034">
        <f>IF('Форма 4.2.1 | Т-ТЭ | ТСО'!$S$24="",1,0)</f>
        <v>0</v>
      </c>
    </row>
    <row r="14" spans="1:1" ht="11.25">
      <c r="A14" s="1034">
        <f>IF('Форма 4.2.1 | Т-ТЭ | ТСО'!$U$24="",1,0)</f>
        <v>0</v>
      </c>
    </row>
    <row r="15" spans="1:1" ht="11.25">
      <c r="A15" s="1034">
        <f>IF('Форма 4.2.1 | Т-ТЭ | потр'!$O$22="",1,0)</f>
        <v>1</v>
      </c>
    </row>
    <row r="16" spans="1:1" ht="11.25">
      <c r="A16" s="1034">
        <f>IF('Форма 4.2.1 | Т-ТЭ | потр'!$O$23="",1,0)</f>
        <v>1</v>
      </c>
    </row>
    <row r="17" spans="1:1" ht="11.25">
      <c r="A17" s="1034">
        <f>IF('Форма 4.2.1 | Т-ТЭ | потр'!$M$24="",1,0)</f>
        <v>1</v>
      </c>
    </row>
    <row r="18" spans="1:1" ht="11.25">
      <c r="A18" s="1034">
        <f>IF('Форма 4.2.1 | Т-ТЭ | потр'!$R$24="",1,0)</f>
        <v>1</v>
      </c>
    </row>
    <row r="19" spans="1:1" ht="11.25">
      <c r="A19" s="1034">
        <f>IF('Форма 4.2.1 | Т-ТЭ | потр'!$T$24="",1,0)</f>
        <v>1</v>
      </c>
    </row>
    <row r="20" spans="1:1" ht="11.25">
      <c r="A20" s="1034">
        <f>IF('Форма 4.2.1 | Т-ТЭ | потр'!$S$24="",1,0)</f>
        <v>0</v>
      </c>
    </row>
    <row r="21" spans="1:1" ht="11.25">
      <c r="A21" s="1034">
        <f>IF('Форма 4.2.1 | Т-ТЭ | потр'!$U$24="",1,0)</f>
        <v>0</v>
      </c>
    </row>
    <row r="22" spans="1:1" ht="11.25">
      <c r="A22" s="1034">
        <f>IF('Форма 4.2.1 | Т-ТЭ | предел'!$O$24="",1,0)</f>
        <v>1</v>
      </c>
    </row>
    <row r="23" spans="1:1" ht="11.25">
      <c r="A23" s="1034">
        <f>IF('Форма 4.2.1 | Т-ТЭ | предел'!$O$25="",1,0)</f>
        <v>1</v>
      </c>
    </row>
    <row r="24" spans="1:1" ht="11.25">
      <c r="A24" s="1034">
        <f>IF('Форма 4.2.1 | Т-ТЭ | предел'!$M$26="",1,0)</f>
        <v>1</v>
      </c>
    </row>
    <row r="25" spans="1:1" ht="11.25">
      <c r="A25" s="1034">
        <f>IF('Форма 4.2.1 | Т-ТЭ | предел'!$R$26="",1,0)</f>
        <v>1</v>
      </c>
    </row>
    <row r="26" spans="1:1" ht="11.25">
      <c r="A26" s="1034">
        <f>IF('Форма 4.2.1 | Т-ТЭ | предел'!$T$26="",1,0)</f>
        <v>1</v>
      </c>
    </row>
    <row r="27" spans="1:1" ht="11.25">
      <c r="A27" s="1034">
        <f>IF('Форма 4.2.1 | Т-ТЭ | предел'!$O$7="",1,0)</f>
        <v>0</v>
      </c>
    </row>
    <row r="28" spans="1:1" ht="11.25">
      <c r="A28" s="1034">
        <f>IF('Форма 4.2.1 | Т-ТЭ | предел'!$S$26="",1,0)</f>
        <v>0</v>
      </c>
    </row>
    <row r="29" spans="1:1" ht="11.25">
      <c r="A29" s="1034">
        <f>IF('Форма 4.2.1 | Т-ТЭ | предел'!$U$26="",1,0)</f>
        <v>0</v>
      </c>
    </row>
    <row r="30" spans="1:1" ht="11.25">
      <c r="A30" s="1034">
        <f>IF('Форма 4.2.1 | Т-ТЭ | индикат'!$O$7="",1,0)</f>
        <v>1</v>
      </c>
    </row>
    <row r="31" spans="1:1" ht="11.25">
      <c r="A31" s="1034">
        <f>IF('Форма 4.2.1 | Т-ТЭ | индикат'!$O$24="",1,0)</f>
        <v>1</v>
      </c>
    </row>
    <row r="32" spans="1:1" ht="11.25">
      <c r="A32" s="1034">
        <f>IF('Форма 4.2.1 | Т-ТЭ | индикат'!$O$25="",1,0)</f>
        <v>1</v>
      </c>
    </row>
    <row r="33" spans="1:1" ht="11.25">
      <c r="A33" s="1034">
        <f>IF('Форма 4.2.1 | Т-ТЭ | индикат'!$M$26="",1,0)</f>
        <v>1</v>
      </c>
    </row>
    <row r="34" spans="1:1" ht="11.25">
      <c r="A34" s="1034">
        <f>IF('Форма 4.2.1 | Т-ТЭ | индикат'!$R$26="",1,0)</f>
        <v>1</v>
      </c>
    </row>
    <row r="35" spans="1:1" ht="11.25">
      <c r="A35" s="1034">
        <f>IF('Форма 4.2.1 | Т-ТЭ | индикат'!$T$26="",1,0)</f>
        <v>1</v>
      </c>
    </row>
    <row r="36" spans="1:1" ht="11.25">
      <c r="A36" s="1034">
        <f>IF('Форма 4.2.1 | Т-ТЭ | индикат'!$S$26="",1,0)</f>
        <v>0</v>
      </c>
    </row>
    <row r="37" spans="1:1" ht="11.25">
      <c r="A37" s="1034">
        <f>IF('Форма 4.2.1 | Т-ТЭ | индикат'!$U$26="",1,0)</f>
        <v>0</v>
      </c>
    </row>
    <row r="38" spans="1:1" ht="11.25">
      <c r="A38" s="1034">
        <f>IF('Форма 4.2.1 | Резерв мощности'!$O$22="",1,0)</f>
        <v>1</v>
      </c>
    </row>
    <row r="39" spans="1:1" ht="11.25">
      <c r="A39" s="1034">
        <f>IF('Форма 4.2.1 | Резерв мощности'!$O$23="",1,0)</f>
        <v>1</v>
      </c>
    </row>
    <row r="40" spans="1:1" ht="11.25">
      <c r="A40" s="1034">
        <f>IF('Форма 4.2.1 | Резерв мощности'!$M$24="",1,0)</f>
        <v>1</v>
      </c>
    </row>
    <row r="41" spans="1:1" ht="11.25">
      <c r="A41" s="1034">
        <f>IF('Форма 4.2.1 | Резерв мощности'!$O$24="",1,0)</f>
        <v>1</v>
      </c>
    </row>
    <row r="42" spans="1:1" ht="11.25">
      <c r="A42" s="1034">
        <f>IF('Форма 4.2.1 | Резерв мощности'!$R$24="",1,0)</f>
        <v>1</v>
      </c>
    </row>
    <row r="43" spans="1:1" ht="11.25">
      <c r="A43" s="1034">
        <f>IF('Форма 4.2.1 | Резерв мощности'!$T$24="",1,0)</f>
        <v>1</v>
      </c>
    </row>
    <row r="44" spans="1:1" ht="11.25">
      <c r="A44" s="1034">
        <f>IF('Форма 4.2.1 | Резерв мощности'!$S$24="",1,0)</f>
        <v>0</v>
      </c>
    </row>
    <row r="45" spans="1:1" ht="11.25">
      <c r="A45" s="1034">
        <f>IF('Форма 4.2.1 | Резерв мощности'!$U$24="",1,0)</f>
        <v>0</v>
      </c>
    </row>
    <row r="46" spans="1:1" ht="11.25">
      <c r="A46" s="1034">
        <f>IF('Форма 4.2.2 | Т-ТН'!$O$23="",1,0)</f>
        <v>1</v>
      </c>
    </row>
    <row r="47" spans="1:1" ht="11.25">
      <c r="A47" s="1034">
        <f>IF('Форма 4.2.2 | Т-ТН'!$M$24="",1,0)</f>
        <v>1</v>
      </c>
    </row>
    <row r="48" spans="1:1" ht="11.25">
      <c r="A48" s="1034">
        <f>IF('Форма 4.2.2 | Т-ТН'!$R$24="",1,0)</f>
        <v>1</v>
      </c>
    </row>
    <row r="49" spans="1:1" ht="11.25">
      <c r="A49" s="1034">
        <f>IF('Форма 4.2.2 | Т-ТН'!$T$24="",1,0)</f>
        <v>1</v>
      </c>
    </row>
    <row r="50" spans="1:1" ht="11.25">
      <c r="A50" s="1034">
        <f>IF('Форма 4.2.2 | Т-ТН'!$S$24="",1,0)</f>
        <v>0</v>
      </c>
    </row>
    <row r="51" spans="1:1" ht="11.25">
      <c r="A51" s="1034">
        <f>IF('Форма 4.2.2 | Т-ТН'!$U$24="",1,0)</f>
        <v>0</v>
      </c>
    </row>
    <row r="52" spans="1:1" ht="11.25">
      <c r="A52" s="1034">
        <f>IF('Форма 4.2.2 | Т-передача ТЭ'!$O$23="",1,0)</f>
        <v>1</v>
      </c>
    </row>
    <row r="53" spans="1:1" ht="11.25">
      <c r="A53" s="1034">
        <f>IF('Форма 4.2.2 | Т-передача ТЭ'!$M$24="",1,0)</f>
        <v>1</v>
      </c>
    </row>
    <row r="54" spans="1:1" ht="11.25">
      <c r="A54" s="1034">
        <f>IF('Форма 4.2.2 | Т-передача ТЭ'!$R$24="",1,0)</f>
        <v>1</v>
      </c>
    </row>
    <row r="55" spans="1:1" ht="11.25">
      <c r="A55" s="1034">
        <f>IF('Форма 4.2.2 | Т-передача ТЭ'!$T$24="",1,0)</f>
        <v>1</v>
      </c>
    </row>
    <row r="56" spans="1:1" ht="11.25">
      <c r="A56" s="1034">
        <f>IF('Форма 4.2.2 | Т-передача ТЭ'!$S$24="",1,0)</f>
        <v>0</v>
      </c>
    </row>
    <row r="57" spans="1:1" ht="11.25">
      <c r="A57" s="1034">
        <f>IF('Форма 4.2.2 | Т-передача ТЭ'!$U$24="",1,0)</f>
        <v>0</v>
      </c>
    </row>
    <row r="58" spans="1:1" ht="11.25">
      <c r="A58" s="1034">
        <f>IF('Форма 4.2.2 | Т-передача ТН'!$O$23="",1,0)</f>
        <v>1</v>
      </c>
    </row>
    <row r="59" spans="1:1" ht="11.25">
      <c r="A59" s="1034">
        <f>IF('Форма 4.2.2 | Т-передача ТН'!$M$24="",1,0)</f>
        <v>1</v>
      </c>
    </row>
    <row r="60" spans="1:1" ht="11.25">
      <c r="A60" s="1034">
        <f>IF('Форма 4.2.2 | Т-передача ТН'!$R$24="",1,0)</f>
        <v>1</v>
      </c>
    </row>
    <row r="61" spans="1:1" ht="11.25">
      <c r="A61" s="1034">
        <f>IF('Форма 4.2.2 | Т-передача ТН'!$T$24="",1,0)</f>
        <v>1</v>
      </c>
    </row>
    <row r="62" spans="1:1" ht="11.25">
      <c r="A62" s="1034">
        <f>IF('Форма 4.2.2 | Т-передача ТН'!$S$24="",1,0)</f>
        <v>0</v>
      </c>
    </row>
    <row r="63" spans="1:1" ht="11.25">
      <c r="A63" s="1034">
        <f>IF('Форма 4.2.2 | Т-передача ТН'!$U$24="",1,0)</f>
        <v>0</v>
      </c>
    </row>
    <row r="64" spans="1:1" ht="11.25">
      <c r="A64" s="1034">
        <f>IF('Форма 4.2.3 | Т-гор.вода'!$O$23="",1,0)</f>
        <v>1</v>
      </c>
    </row>
    <row r="65" spans="1:1" ht="11.25">
      <c r="A65" s="1034">
        <f>IF('Форма 4.2.3 | Т-гор.вода'!$M$24="",1,0)</f>
        <v>0</v>
      </c>
    </row>
    <row r="66" spans="1:1" ht="11.25">
      <c r="A66" s="1034">
        <f>IF('Форма 4.2.3 | Т-гор.вода'!$W$24="",1,0)</f>
        <v>1</v>
      </c>
    </row>
    <row r="67" spans="1:1" ht="11.25">
      <c r="A67" s="1034">
        <f>IF('Форма 4.2.3 | Т-гор.вода'!$Y$24="",1,0)</f>
        <v>1</v>
      </c>
    </row>
    <row r="68" spans="1:1" ht="11.25">
      <c r="A68" s="1034">
        <f>IF('Форма 4.2.3 | Т-гор.вода'!$M$25="",1,0)</f>
        <v>1</v>
      </c>
    </row>
    <row r="69" spans="1:1" ht="11.25">
      <c r="A69" s="1034">
        <f>IF('Форма 4.2.3 | Т-гор.вода'!$X$24="",1,0)</f>
        <v>0</v>
      </c>
    </row>
    <row r="70" spans="1:1" ht="11.25">
      <c r="A70" s="1034">
        <f>IF('Форма 4.2.3 | Т-гор.вода'!$Z$24="",1,0)</f>
        <v>0</v>
      </c>
    </row>
    <row r="71" spans="1:1" ht="11.25">
      <c r="A71" s="1034">
        <f>IF('Форма 4.2.4 | Т-подкл'!$AB$23="",1,0)</f>
        <v>1</v>
      </c>
    </row>
    <row r="72" spans="1:1" ht="11.25">
      <c r="A72" s="1034">
        <f>IF('Форма 4.2.4 | Т-подкл'!$AD$23="",1,0)</f>
        <v>1</v>
      </c>
    </row>
    <row r="73" spans="1:1" ht="11.25">
      <c r="A73" s="1034">
        <f>IF('Форма 4.2.4 | Т-подкл'!$N$23="",1,0)</f>
        <v>0</v>
      </c>
    </row>
    <row r="74" spans="1:1" ht="11.25">
      <c r="A74" s="1034">
        <f>IF('Форма 4.2.4 | Т-подкл'!$R$23="",1,0)</f>
        <v>0</v>
      </c>
    </row>
    <row r="75" spans="1:1" ht="11.25">
      <c r="A75" s="1034">
        <f>IF('Форма 4.2.4 | Т-подкл'!$V$23="",1,0)</f>
        <v>0</v>
      </c>
    </row>
    <row r="76" spans="1:1" ht="11.25">
      <c r="A76" s="1034">
        <f>IF('Форма 4.2.4 | Т-подкл'!$AC$23="",1,0)</f>
        <v>0</v>
      </c>
    </row>
    <row r="77" spans="1:1" ht="11.25">
      <c r="A77" s="1034">
        <f>IF('Форма 4.2.4 | Т-подкл'!$AE$23="",1,0)</f>
        <v>0</v>
      </c>
    </row>
    <row r="78" spans="1:1" ht="11.25">
      <c r="A78" s="1034">
        <f>IF('Форма 4.2.5 | Т-подкл(инд)'!$M$23="",1,0)</f>
        <v>1</v>
      </c>
    </row>
    <row r="79" spans="1:1" ht="11.25">
      <c r="A79" s="1034">
        <f>IF('Форма 4.2.5 | Т-подкл(инд)'!$P$23="",1,0)</f>
        <v>1</v>
      </c>
    </row>
    <row r="80" spans="1:1" ht="11.25">
      <c r="A80" s="1034">
        <f>IF('Форма 4.2.5 | Т-подкл(инд)'!$Q$23="",1,0)</f>
        <v>1</v>
      </c>
    </row>
    <row r="81" spans="1:1" ht="11.25">
      <c r="A81" s="1034">
        <f>IF('Форма 4.2.5 | Т-подкл(инд)'!$R$23="",1,0)</f>
        <v>1</v>
      </c>
    </row>
    <row r="82" spans="1:1" ht="11.25">
      <c r="A82" s="1034">
        <f>IF('Форма 4.2.5 | Т-подкл(инд)'!$S$23="",1,0)</f>
        <v>1</v>
      </c>
    </row>
    <row r="83" spans="1:1" ht="11.25">
      <c r="A83" s="1034">
        <f>IF('Форма 4.2.5 | Т-подкл(инд)'!$T$23="",1,0)</f>
        <v>0</v>
      </c>
    </row>
    <row r="84" spans="1:1" ht="11.25">
      <c r="A84" s="1034">
        <f>IF('Форма 4.2.5 | Т-подкл(инд)'!$V$23="",1,0)</f>
        <v>0</v>
      </c>
    </row>
    <row r="85" spans="1:1" ht="11.25">
      <c r="A85" s="1034">
        <f>IF('Форма 4.7'!$E$12="",1,0)</f>
        <v>0</v>
      </c>
    </row>
    <row r="86" spans="1:1" ht="11.25">
      <c r="A86" s="1034">
        <f>IF('Форма 4.7'!$F$12="",1,0)</f>
        <v>0</v>
      </c>
    </row>
    <row r="87" spans="1:1" ht="11.25">
      <c r="A87" s="1034">
        <f>IF('Форма 4.8'!$G$11="",1,0)</f>
        <v>0</v>
      </c>
    </row>
    <row r="88" spans="1:1" ht="11.25">
      <c r="A88" s="1034">
        <f>IF('Форма 4.8'!$G$12="",1,0)</f>
        <v>0</v>
      </c>
    </row>
    <row r="89" spans="1:1" ht="11.25">
      <c r="A89" s="1034">
        <f>IF('Форма 4.8'!$H$12="",1,0)</f>
        <v>0</v>
      </c>
    </row>
    <row r="90" spans="1:1" ht="11.25">
      <c r="A90" s="1034">
        <f>IF('Форма 4.8'!$H$13="",1,0)</f>
        <v>0</v>
      </c>
    </row>
    <row r="91" spans="1:1" ht="11.25">
      <c r="A91" s="1034">
        <f>IF('Форма 4.8'!$E$15="",1,0)</f>
        <v>0</v>
      </c>
    </row>
    <row r="92" spans="1:1" ht="11.25">
      <c r="A92" s="1034">
        <f>IF('Форма 4.8'!$H$15="",1,0)</f>
        <v>0</v>
      </c>
    </row>
    <row r="93" spans="1:1" ht="11.25">
      <c r="A93" s="1034">
        <f>IF('Форма 4.8'!$G$18="",1,0)</f>
        <v>0</v>
      </c>
    </row>
    <row r="94" spans="1:1" ht="11.25">
      <c r="A94" s="1034">
        <f>IF('Форма 4.8'!$G$22="",1,0)</f>
        <v>0</v>
      </c>
    </row>
    <row r="95" spans="1:1" ht="11.25">
      <c r="A95" s="1034">
        <f>IF('Форма 4.8'!$G$25="",1,0)</f>
        <v>0</v>
      </c>
    </row>
    <row r="96" spans="1:1" ht="11.25">
      <c r="A96" s="1034">
        <f>IF('Форма 4.8'!$E$31="",1,0)</f>
        <v>0</v>
      </c>
    </row>
    <row r="97" spans="1:1" ht="11.25">
      <c r="A97" s="1034">
        <f>IF('Форма 4.8'!$H$31="",1,0)</f>
        <v>0</v>
      </c>
    </row>
    <row r="98" spans="1:1" ht="11.25">
      <c r="A98" s="1034">
        <f>IF('Форма 4.8'!$G$28="",1,0)</f>
        <v>0</v>
      </c>
    </row>
    <row r="99" spans="1:1" ht="11.25">
      <c r="A99" s="1034">
        <f>IF('Форма 1.0.2'!$E$12="",1,0)</f>
        <v>1</v>
      </c>
    </row>
    <row r="100" spans="1:1" ht="11.25">
      <c r="A100" s="1034">
        <f>IF('Форма 1.0.2'!$F$12="",1,0)</f>
        <v>1</v>
      </c>
    </row>
    <row r="101" spans="1:1" ht="11.25">
      <c r="A101" s="1034">
        <f>IF('Форма 1.0.2'!$G$12="",1,0)</f>
        <v>1</v>
      </c>
    </row>
    <row r="102" spans="1:1" ht="11.25">
      <c r="A102" s="1034">
        <f>IF('Форма 1.0.2'!$H$12="",1,0)</f>
        <v>1</v>
      </c>
    </row>
    <row r="103" spans="1:1" ht="11.25">
      <c r="A103" s="1034">
        <f>IF('Форма 1.0.2'!$I$12="",1,0)</f>
        <v>1</v>
      </c>
    </row>
    <row r="104" spans="1:1" ht="11.25">
      <c r="A104" s="1034">
        <f>IF('Форма 1.0.2'!$J$12="",1,0)</f>
        <v>1</v>
      </c>
    </row>
    <row r="105" spans="1:1" ht="11.25">
      <c r="A105" s="1034">
        <f>IF('Сведения об изменении'!$E$12="",1,0)</f>
        <v>1</v>
      </c>
    </row>
    <row r="106" spans="1:1" ht="11.25">
      <c r="A106" s="1094">
        <f>IF('Форма 4.2.4 | Т-подкл'!$AA$23="",1,0)</f>
        <v>1</v>
      </c>
    </row>
    <row r="107" spans="1:1" ht="11.25">
      <c r="A107" s="1094">
        <f>IF('Форма 4.2.4 | Т-подкл'!$Z$23="",1,0)</f>
        <v>1</v>
      </c>
    </row>
    <row r="108" spans="1:1" ht="11.25">
      <c r="A108" s="1103">
        <f>IF('Форма 4.7'!$F$15="",1,0)</f>
        <v>0</v>
      </c>
    </row>
    <row r="109" spans="1:1" ht="11.25">
      <c r="A109" s="1103">
        <f>IF('Форма 4.7'!$E$15="",1,0)</f>
        <v>0</v>
      </c>
    </row>
    <row r="110" spans="1:1" ht="11.25">
      <c r="A110" s="1103">
        <f>IF(Территории!$E$12="",1,0)</f>
        <v>0</v>
      </c>
    </row>
    <row r="111" spans="1:1" ht="11.25">
      <c r="A111" s="1103">
        <f>IF('Перечень тарифов'!$E$21="",1,0)</f>
        <v>0</v>
      </c>
    </row>
    <row r="112" spans="1:1" ht="11.25">
      <c r="A112" s="1103">
        <f>IF('Перечень тарифов'!$F$21="",1,0)</f>
        <v>0</v>
      </c>
    </row>
    <row r="113" spans="1:1" ht="11.25">
      <c r="A113" s="1103">
        <f>IF('Перечень тарифов'!$K$21="",1,0)</f>
        <v>0</v>
      </c>
    </row>
    <row r="114" spans="1:1" ht="11.25">
      <c r="A114" s="1103">
        <f>IF('Перечень тарифов'!$O$21="",1,0)</f>
        <v>0</v>
      </c>
    </row>
    <row r="115" spans="1:1" ht="11.25">
      <c r="A115" s="1103">
        <f>IF('Перечень тарифов'!$S$21="",1,0)</f>
        <v>0</v>
      </c>
    </row>
    <row r="116" spans="1:1" ht="11.25">
      <c r="A116" s="1103">
        <f>IF('Перечень тарифов'!$G$21="",1,0)</f>
        <v>0</v>
      </c>
    </row>
    <row r="117" spans="1:1" ht="11.25">
      <c r="A117" s="1103">
        <f>IF('Форма 4.2.1 | Т-ТЭ | ТСО'!$O$24="",1,0)</f>
        <v>0</v>
      </c>
    </row>
    <row r="118" spans="1:1" ht="11.25">
      <c r="A118" s="1103">
        <f>IF('Форма 4.2.1 | Т-ТЭ | ТСО'!$Y$24="",1,0)</f>
        <v>0</v>
      </c>
    </row>
    <row r="119" spans="1:1" ht="11.25">
      <c r="A119" s="1103">
        <f>IF('Форма 4.2.1 | Т-ТЭ | ТСО'!$AA$24="",1,0)</f>
        <v>0</v>
      </c>
    </row>
    <row r="120" spans="1:1" ht="11.25">
      <c r="A120" s="1103">
        <f>IF('Форма 4.2.1 | Т-ТЭ | ТСО'!$V$24="",1,0)</f>
        <v>0</v>
      </c>
    </row>
    <row r="121" spans="1:1" ht="11.25">
      <c r="A121" s="1103">
        <f>IF('Форма 4.2.1 | Т-ТЭ | ТСО'!$Z$24="",1,0)</f>
        <v>0</v>
      </c>
    </row>
    <row r="122" spans="1:1" ht="11.25">
      <c r="A122" s="1103">
        <f>IF('Форма 4.2.1 | Т-ТЭ | ТСО'!$AB$24="",1,0)</f>
        <v>0</v>
      </c>
    </row>
    <row r="123" spans="1:1" ht="11.25">
      <c r="A123" s="1103">
        <f>IF('Форма 4.2.1 | Т-ТЭ | ТСО'!$AF$24="",1,0)</f>
        <v>0</v>
      </c>
    </row>
    <row r="124" spans="1:1" ht="11.25">
      <c r="A124" s="1103">
        <f>IF('Форма 4.2.1 | Т-ТЭ | ТСО'!$AH$24="",1,0)</f>
        <v>0</v>
      </c>
    </row>
    <row r="125" spans="1:1" ht="11.25">
      <c r="A125" s="1103">
        <f>IF('Форма 4.2.1 | Т-ТЭ | ТСО'!$AC$24="",1,0)</f>
        <v>0</v>
      </c>
    </row>
    <row r="126" spans="1:1" ht="11.25">
      <c r="A126" s="1103">
        <f>IF('Форма 4.2.1 | Т-ТЭ | ТСО'!$AG$24="",1,0)</f>
        <v>0</v>
      </c>
    </row>
    <row r="127" spans="1:1" ht="11.25">
      <c r="A127" s="1103">
        <f>IF('Форма 4.2.1 | Т-ТЭ | ТСО'!$AI$24="",1,0)</f>
        <v>0</v>
      </c>
    </row>
    <row r="128" spans="1:1" ht="11.25">
      <c r="A128" s="1103">
        <f>IF('Форма 4.2.1 | Т-ТЭ | ТСО'!$AM$24="",1,0)</f>
        <v>0</v>
      </c>
    </row>
    <row r="129" spans="1:1" ht="11.25">
      <c r="A129" s="1103">
        <f>IF('Форма 4.2.1 | Т-ТЭ | ТСО'!$AO$24="",1,0)</f>
        <v>0</v>
      </c>
    </row>
    <row r="130" spans="1:1" ht="11.25">
      <c r="A130" s="1103">
        <f>IF('Форма 4.2.1 | Т-ТЭ | ТСО'!$AJ$24="",1,0)</f>
        <v>0</v>
      </c>
    </row>
    <row r="131" spans="1:1" ht="11.25">
      <c r="A131" s="1103">
        <f>IF('Форма 4.2.1 | Т-ТЭ | ТСО'!$AN$24="",1,0)</f>
        <v>0</v>
      </c>
    </row>
    <row r="132" spans="1:1" ht="11.25">
      <c r="A132" s="1103">
        <f>IF('Форма 4.2.1 | Т-ТЭ | ТСО'!$AP$24="",1,0)</f>
        <v>0</v>
      </c>
    </row>
    <row r="133" spans="1:1" ht="11.25">
      <c r="A133" s="1103">
        <f>IF('Форма 4.2.1 | Т-ТЭ | ТСО'!$AT$24="",1,0)</f>
        <v>0</v>
      </c>
    </row>
    <row r="134" spans="1:1" ht="11.25">
      <c r="A134" s="1103">
        <f>IF('Форма 4.2.1 | Т-ТЭ | ТСО'!$AV$24="",1,0)</f>
        <v>0</v>
      </c>
    </row>
    <row r="135" spans="1:1" ht="11.25">
      <c r="A135" s="1103">
        <f>IF('Форма 4.2.1 | Т-ТЭ | ТСО'!$AQ$24="",1,0)</f>
        <v>0</v>
      </c>
    </row>
    <row r="136" spans="1:1" ht="11.25">
      <c r="A136" s="1103">
        <f>IF('Форма 4.2.1 | Т-ТЭ | ТСО'!$AU$24="",1,0)</f>
        <v>0</v>
      </c>
    </row>
    <row r="137" spans="1:1" ht="11.25">
      <c r="A137" s="1103">
        <f>IF('Форма 4.2.1 | Т-ТЭ | ТСО'!$AW$24="",1,0)</f>
        <v>0</v>
      </c>
    </row>
    <row r="138" spans="1:1" ht="11.25">
      <c r="A138" s="1103">
        <f>IF('Форма 4.2.1 | Т-ТЭ | ТСО'!$BA$24="",1,0)</f>
        <v>0</v>
      </c>
    </row>
    <row r="139" spans="1:1" ht="11.25">
      <c r="A139" s="1103">
        <f>IF('Форма 4.2.1 | Т-ТЭ | ТСО'!$BC$24="",1,0)</f>
        <v>0</v>
      </c>
    </row>
    <row r="140" spans="1:1" ht="11.25">
      <c r="A140" s="1103">
        <f>IF('Форма 4.2.1 | Т-ТЭ | ТСО'!$AX$24="",1,0)</f>
        <v>0</v>
      </c>
    </row>
    <row r="141" spans="1:1" ht="11.25">
      <c r="A141" s="1103">
        <f>IF('Форма 4.2.1 | Т-ТЭ | ТСО'!$BB$24="",1,0)</f>
        <v>0</v>
      </c>
    </row>
    <row r="142" spans="1:1" ht="11.25">
      <c r="A142" s="1103">
        <f>IF('Форма 4.2.1 | Т-ТЭ | ТСО'!$BD$24="",1,0)</f>
        <v>0</v>
      </c>
    </row>
    <row r="143" spans="1:1" ht="11.25">
      <c r="A143" s="1103">
        <f>IF('Форма 4.2.1 | Т-ТЭ | ТСО'!$BH$24="",1,0)</f>
        <v>0</v>
      </c>
    </row>
    <row r="144" spans="1:1" ht="11.25">
      <c r="A144" s="1103">
        <f>IF('Форма 4.2.1 | Т-ТЭ | ТСО'!$BJ$24="",1,0)</f>
        <v>0</v>
      </c>
    </row>
    <row r="145" spans="1:1" ht="11.25">
      <c r="A145" s="1103">
        <f>IF('Форма 4.2.1 | Т-ТЭ | ТСО'!$BE$24="",1,0)</f>
        <v>0</v>
      </c>
    </row>
    <row r="146" spans="1:1" ht="11.25">
      <c r="A146" s="1103">
        <f>IF('Форма 4.2.1 | Т-ТЭ | ТСО'!$BI$24="",1,0)</f>
        <v>0</v>
      </c>
    </row>
    <row r="147" spans="1:1" ht="11.25">
      <c r="A147" s="1103">
        <f>IF('Форма 4.2.1 | Т-ТЭ | ТСО'!$BK$24="",1,0)</f>
        <v>0</v>
      </c>
    </row>
    <row r="148" spans="1:1" ht="11.25">
      <c r="A148" s="1103">
        <f>IF('Форма 4.2.1 | Т-ТЭ | ТСО'!$BO$24="",1,0)</f>
        <v>0</v>
      </c>
    </row>
    <row r="149" spans="1:1" ht="11.25">
      <c r="A149" s="1103">
        <f>IF('Форма 4.2.1 | Т-ТЭ | ТСО'!$BQ$24="",1,0)</f>
        <v>0</v>
      </c>
    </row>
    <row r="150" spans="1:1" ht="11.25">
      <c r="A150" s="1103">
        <f>IF('Форма 4.2.1 | Т-ТЭ | ТСО'!$BL$24="",1,0)</f>
        <v>0</v>
      </c>
    </row>
    <row r="151" spans="1:1" ht="11.25">
      <c r="A151" s="1103">
        <f>IF('Форма 4.2.1 | Т-ТЭ | ТСО'!$BP$24="",1,0)</f>
        <v>0</v>
      </c>
    </row>
    <row r="152" spans="1:1" ht="11.25">
      <c r="A152" s="1103">
        <f>IF('Форма 4.2.1 | Т-ТЭ | ТСО'!$BR$24="",1,0)</f>
        <v>0</v>
      </c>
    </row>
    <row r="153" spans="1:1" ht="11.25">
      <c r="A153" s="1103">
        <f>IF('Форма 4.2.1 | Т-ТЭ | ТСО'!$BV$24="",1,0)</f>
        <v>0</v>
      </c>
    </row>
    <row r="154" spans="1:1" ht="11.25">
      <c r="A154" s="1103">
        <f>IF('Форма 4.2.1 | Т-ТЭ | ТСО'!$BX$24="",1,0)</f>
        <v>0</v>
      </c>
    </row>
    <row r="155" spans="1:1" ht="11.25">
      <c r="A155" s="1103">
        <f>IF('Форма 4.2.1 | Т-ТЭ | ТСО'!$BS$24="",1,0)</f>
        <v>0</v>
      </c>
    </row>
    <row r="156" spans="1:1" ht="11.25">
      <c r="A156" s="1103">
        <f>IF('Форма 4.2.1 | Т-ТЭ | ТСО'!$BW$24="",1,0)</f>
        <v>0</v>
      </c>
    </row>
    <row r="157" spans="1:1" ht="11.25">
      <c r="A157" s="1103">
        <f>IF('Форма 4.2.1 | Т-ТЭ | ТСО'!$BY$24="",1,0)</f>
        <v>0</v>
      </c>
    </row>
    <row r="158" spans="1:1" ht="11.25">
      <c r="A158" s="1103">
        <f>IF('Форма 4.2.1 | Т-ТЭ | ТСО'!$CC$24="",1,0)</f>
        <v>0</v>
      </c>
    </row>
    <row r="159" spans="1:1" ht="11.25">
      <c r="A159" s="1103">
        <f>IF('Форма 4.2.1 | Т-ТЭ | ТСО'!$CE$24="",1,0)</f>
        <v>0</v>
      </c>
    </row>
    <row r="160" spans="1:1" ht="11.25">
      <c r="A160" s="1103">
        <f>IF('Форма 4.2.1 | Т-ТЭ | ТСО'!$BZ$24="",1,0)</f>
        <v>0</v>
      </c>
    </row>
    <row r="161" spans="1:1" ht="11.25">
      <c r="A161" s="1103">
        <f>IF('Форма 4.2.1 | Т-ТЭ | ТСО'!$CD$24="",1,0)</f>
        <v>0</v>
      </c>
    </row>
    <row r="162" spans="1:1" ht="11.25">
      <c r="A162" s="1103">
        <f>IF('Форма 4.2.1 | Т-ТЭ | ТСО'!$CF$24="",1,0)</f>
        <v>0</v>
      </c>
    </row>
  </sheetData>
  <sheetProtection/>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cee66de-fba8-410e-829b-470684b84854}">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103"/>
  </cols>
  <sheetData>
    <row r="1" spans="1:3" ht="11.25">
      <c r="A1" s="1103" t="s">
        <v>513</v>
      </c>
      <c r="B1" s="1103" t="s">
        <v>514</v>
      </c>
      <c r="C1" s="1103" t="s">
        <v>67</v>
      </c>
    </row>
    <row r="2" spans="1:3" ht="11.25">
      <c r="A2" s="1103">
        <v>4189678</v>
      </c>
      <c r="B2" s="1103" t="s">
        <v>2667</v>
      </c>
      <c r="C2" s="1103" t="s">
        <v>2668</v>
      </c>
    </row>
    <row r="3" spans="1:3" ht="11.25">
      <c r="A3" s="1103">
        <v>4190415</v>
      </c>
      <c r="B3" s="1103" t="s">
        <v>2669</v>
      </c>
      <c r="C3" s="1103" t="s">
        <v>2668</v>
      </c>
    </row>
  </sheetData>
  <sheetProtection/>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b8e6a42-c738-47dd-8224-8f5b9cf25b65}">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9"/>
    <col min="2" max="2" width="66" style="259" customWidth="1"/>
    <col min="3" max="16384" width="9.14285714285714" style="259"/>
  </cols>
  <sheetData>
    <row r="3" spans="2:2" ht="11.25">
      <c r="B3" s="354" t="s">
        <v>3342</v>
      </c>
    </row>
    <row r="4" spans="2:2" ht="11.25">
      <c r="B4" s="354" t="s">
        <v>517</v>
      </c>
    </row>
    <row r="5" spans="2:2" ht="11.25">
      <c r="B5" s="354" t="s">
        <v>518</v>
      </c>
    </row>
    <row r="6" spans="2:2" ht="11.25">
      <c r="B6" s="354" t="s">
        <v>519</v>
      </c>
    </row>
  </sheetData>
  <sheetProtection/>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5ae2604-634c-4a5a-966d-478d6f65d3f7}">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5aa2a0e-f05f-4a38-b52d-4dd729e1b912}">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91"/>
    <col min="2" max="16384" width="9.14285714285714" style="192"/>
  </cols>
  <sheetData/>
  <sheetProtection formatColumns="0" formatRows="0"/>
  <pageMargins left="0.75" right="0.75" top="1" bottom="1" header="0.5" footer="0.5"/>
  <pageSetup orientation="portrait" paperSize="9"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85865d4-a09b-4850-858b-8b2276a45fe4}">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8" customWidth="1"/>
    <col min="2" max="16384" width="9.14285714285714" style="228"/>
  </cols>
  <sheetData>
    <row r="1" spans="1:5" ht="15">
      <c r="A1" s="229" t="s">
        <v>392</v>
      </c>
      <c r="B1" s="229" t="s">
        <v>393</v>
      </c>
      <c r="C1" s="229"/>
      <c r="D1" s="229"/>
      <c r="E1" s="229"/>
    </row>
    <row r="2" spans="1:5" ht="15">
      <c r="A2" s="229"/>
      <c r="B2" s="229"/>
      <c r="C2" s="229"/>
      <c r="D2" s="229"/>
      <c r="E2" s="229"/>
    </row>
    <row r="3" spans="1:5" ht="15">
      <c r="A3" s="229"/>
      <c r="B3" s="229"/>
      <c r="C3" s="229"/>
      <c r="D3" s="229"/>
      <c r="E3" s="229"/>
    </row>
    <row r="4" spans="1:5" ht="15">
      <c r="A4" s="229"/>
      <c r="B4" s="229"/>
      <c r="C4" s="229"/>
      <c r="D4" s="229"/>
      <c r="E4" s="229"/>
    </row>
    <row r="5" spans="1:5" ht="15">
      <c r="A5" s="229"/>
      <c r="B5" s="229"/>
      <c r="C5" s="229"/>
      <c r="D5" s="229"/>
      <c r="E5" s="229"/>
    </row>
    <row r="6" spans="1:5" ht="15">
      <c r="A6" s="229"/>
      <c r="B6" s="229"/>
      <c r="C6" s="229"/>
      <c r="D6" s="229"/>
      <c r="E6" s="229"/>
    </row>
    <row r="7" spans="1:5" ht="15">
      <c r="A7" s="229"/>
      <c r="B7" s="229"/>
      <c r="C7" s="229"/>
      <c r="D7" s="229"/>
      <c r="E7" s="229"/>
    </row>
    <row r="8" spans="1:5" ht="15">
      <c r="A8" s="229"/>
      <c r="B8" s="229"/>
      <c r="C8" s="229"/>
      <c r="D8" s="229"/>
      <c r="E8" s="229"/>
    </row>
  </sheetData>
  <sheetProtection formatColumns="0" formatRows="0"/>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db4338e-2b3f-46f4-9663-b0cedf2e53cc}">
  <sheetPr codeName="REESTR_VT">
    <tabColor indexed="47"/>
  </sheetPr>
  <dimension ref="A1:B12"/>
  <sheetViews>
    <sheetView showGridLines="0" workbookViewId="0" topLeftCell="A1">
      <selection pane="topLeft" activeCell="A1" sqref="A1"/>
    </sheetView>
  </sheetViews>
  <sheetFormatPr defaultColWidth="9.14285714285714" defaultRowHeight="11.25"/>
  <cols>
    <col min="1" max="1" width="9.14285714285714" style="1103"/>
    <col min="2" max="2" width="65.2857142857143" style="1103" customWidth="1"/>
    <col min="3" max="3" width="41" style="1103" customWidth="1"/>
    <col min="4" max="16384" width="9.14285714285714" style="1103"/>
  </cols>
  <sheetData>
    <row r="1" spans="1:2" ht="11.25">
      <c r="A1" s="1103" t="s">
        <v>330</v>
      </c>
      <c r="B1" s="1103" t="s">
        <v>331</v>
      </c>
    </row>
    <row r="2" spans="1:2" ht="11.25">
      <c r="A2" s="1103">
        <v>4213775</v>
      </c>
      <c r="B2" s="1103" t="s">
        <v>613</v>
      </c>
    </row>
    <row r="3" spans="1:2" ht="11.25">
      <c r="A3" s="1103">
        <v>4213784</v>
      </c>
      <c r="B3" s="1103" t="s">
        <v>772</v>
      </c>
    </row>
    <row r="4" spans="1:2" ht="11.25">
      <c r="A4" s="1103">
        <v>4213781</v>
      </c>
      <c r="B4" s="1103" t="s">
        <v>771</v>
      </c>
    </row>
    <row r="5" spans="1:2" ht="11.25">
      <c r="A5" s="1103">
        <v>4213776</v>
      </c>
      <c r="B5" s="1103" t="s">
        <v>614</v>
      </c>
    </row>
    <row r="6" spans="1:2" ht="11.25">
      <c r="A6" s="1103">
        <v>4213777</v>
      </c>
      <c r="B6" s="1103" t="s">
        <v>615</v>
      </c>
    </row>
    <row r="7" spans="1:2" ht="11.25">
      <c r="A7" s="1103">
        <v>4238670</v>
      </c>
      <c r="B7" s="1103" t="s">
        <v>762</v>
      </c>
    </row>
    <row r="8" spans="1:2" ht="11.25">
      <c r="A8" s="1103">
        <v>4213778</v>
      </c>
      <c r="B8" s="1103" t="s">
        <v>616</v>
      </c>
    </row>
    <row r="9" spans="1:2" ht="11.25">
      <c r="A9" s="1103">
        <v>4213780</v>
      </c>
      <c r="B9" s="1103" t="s">
        <v>617</v>
      </c>
    </row>
    <row r="10" spans="1:2" ht="11.25">
      <c r="A10" s="1103">
        <v>4213779</v>
      </c>
      <c r="B10" s="1103" t="s">
        <v>620</v>
      </c>
    </row>
    <row r="11" spans="1:2" ht="11.25">
      <c r="A11" s="1103">
        <v>4213783</v>
      </c>
      <c r="B11" s="1103" t="s">
        <v>619</v>
      </c>
    </row>
    <row r="12" spans="1:2" ht="11.25">
      <c r="A12" s="1103">
        <v>4213782</v>
      </c>
      <c r="B12" s="1103" t="s">
        <v>618</v>
      </c>
    </row>
  </sheetData>
  <sheetProtection/>
  <pageMargins left="0.7" right="0.7" top="0.75" bottom="0.75" header="0.3" footer="0.3"/>
  <pageSetup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82de3e5-3c1e-4b4f-a065-07140eb97f57}">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03"/>
    <col min="2" max="2" width="65.2857142857143" style="1103" customWidth="1"/>
    <col min="3" max="3" width="41" style="1103" customWidth="1"/>
    <col min="4" max="16384" width="9.14285714285714" style="1103"/>
  </cols>
  <sheetData>
    <row r="1" spans="1:2" ht="11.25">
      <c r="A1" s="1103" t="s">
        <v>330</v>
      </c>
      <c r="B1" s="1103" t="s">
        <v>332</v>
      </c>
    </row>
    <row r="2" spans="1:2" ht="11.25">
      <c r="A2" s="1103">
        <v>4190064</v>
      </c>
      <c r="B2" s="1103" t="s">
        <v>2657</v>
      </c>
    </row>
    <row r="3" spans="1:2" ht="11.25">
      <c r="A3" s="1103">
        <v>4190065</v>
      </c>
      <c r="B3" s="1103" t="s">
        <v>2658</v>
      </c>
    </row>
    <row r="4" spans="1:2" ht="11.25">
      <c r="A4" s="1103">
        <v>4190066</v>
      </c>
      <c r="B4" s="1103" t="s">
        <v>2659</v>
      </c>
    </row>
    <row r="5" spans="1:2" ht="11.25">
      <c r="A5" s="1103">
        <v>4190067</v>
      </c>
      <c r="B5" s="1103" t="s">
        <v>2660</v>
      </c>
    </row>
    <row r="6" spans="1:2" ht="11.25">
      <c r="A6" s="1103">
        <v>4190068</v>
      </c>
      <c r="B6" s="1103" t="s">
        <v>2661</v>
      </c>
    </row>
    <row r="7" spans="1:2" ht="11.25">
      <c r="A7" s="1103">
        <v>4190069</v>
      </c>
      <c r="B7" s="1103" t="s">
        <v>2662</v>
      </c>
    </row>
    <row r="8" spans="1:2" ht="11.25">
      <c r="A8" s="1103">
        <v>4190070</v>
      </c>
      <c r="B8" s="1103" t="s">
        <v>2663</v>
      </c>
    </row>
    <row r="9" spans="1:2" ht="11.25">
      <c r="A9" s="1103">
        <v>4190071</v>
      </c>
      <c r="B9" s="1103" t="s">
        <v>2664</v>
      </c>
    </row>
    <row r="10" spans="1:2" ht="11.25">
      <c r="A10" s="1103">
        <v>4190072</v>
      </c>
      <c r="B10" s="1103" t="s">
        <v>2665</v>
      </c>
    </row>
    <row r="11" spans="1:2" ht="11.25">
      <c r="A11" s="1103">
        <v>4190073</v>
      </c>
      <c r="B11" s="1103" t="s">
        <v>2666</v>
      </c>
    </row>
  </sheetData>
  <sheetProtection/>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36fd70e-6986-4cd5-b4ec-5e7735602f84}">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25" hidden="1" customWidth="1"/>
    <col min="2" max="2" width="9.14285714285714" style="36" hidden="1" customWidth="1"/>
    <col min="3" max="3" width="3.71428571428571" style="232" customWidth="1"/>
    <col min="4" max="4" width="6.28571428571429" style="36" customWidth="1"/>
    <col min="5" max="5" width="46.4285714285714" style="36" customWidth="1"/>
    <col min="6" max="6" width="3.71428571428571" style="36" customWidth="1"/>
    <col min="7" max="7" width="5.71428571428571" style="36" customWidth="1"/>
    <col min="8" max="8" width="41.4285714285714" style="36" customWidth="1"/>
    <col min="9" max="9" width="3.71428571428571" style="36" customWidth="1"/>
    <col min="10" max="10" width="5.71428571428571" style="36" customWidth="1"/>
    <col min="11" max="11" width="32.5714285714286" style="36" customWidth="1"/>
    <col min="12" max="12" width="14.8571428571429" style="36" customWidth="1"/>
    <col min="13" max="13" width="3.71428571428571" style="212" hidden="1" customWidth="1"/>
    <col min="14" max="16" width="9.14285714285714" style="212" hidden="1" customWidth="1"/>
    <col min="17" max="17" width="25.7142857142857" style="360" hidden="1" customWidth="1"/>
    <col min="18" max="18" width="14.4285714285714" style="212" hidden="1" customWidth="1"/>
    <col min="19" max="22" width="9.14285714285714" style="357"/>
    <col min="23" max="16384" width="9.14285714285714" style="36"/>
  </cols>
  <sheetData>
    <row r="1" spans="3:256" s="202" customFormat="1" ht="16.5" customHeight="1" hidden="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150" s="365" customFormat="1" ht="16.5" customHeight="1" hidden="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2"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2" s="126" customFormat="1" ht="22.5">
      <c r="A4" s="125"/>
      <c r="B4" s="36"/>
      <c r="C4" s="230"/>
      <c r="D4" s="1144" t="s">
        <v>397</v>
      </c>
      <c r="E4" s="1145"/>
      <c r="F4" s="1145"/>
      <c r="G4" s="1145"/>
      <c r="H4" s="1146"/>
      <c r="I4" s="436"/>
      <c r="M4" s="212"/>
      <c r="N4" s="212"/>
      <c r="O4" s="212"/>
      <c r="P4" s="212"/>
      <c r="Q4" s="360"/>
      <c r="R4" s="212"/>
      <c r="S4" s="357"/>
      <c r="T4" s="357"/>
      <c r="U4" s="357"/>
      <c r="V4" s="357"/>
    </row>
    <row r="5" spans="1:22" s="126" customFormat="1" ht="3" customHeight="1" hidden="1">
      <c r="A5" s="125"/>
      <c r="B5" s="36"/>
      <c r="C5" s="230"/>
      <c r="D5" s="100"/>
      <c r="E5" s="100"/>
      <c r="F5" s="100"/>
      <c r="G5" s="100"/>
      <c r="H5" s="234"/>
      <c r="I5" s="234"/>
      <c r="J5" s="234"/>
      <c r="K5" s="234"/>
      <c r="L5" s="235"/>
      <c r="M5" s="212"/>
      <c r="N5" s="212"/>
      <c r="O5" s="212"/>
      <c r="P5" s="212"/>
      <c r="Q5" s="360"/>
      <c r="R5" s="212"/>
      <c r="S5" s="357"/>
      <c r="T5" s="357"/>
      <c r="U5" s="357"/>
      <c r="V5" s="357"/>
    </row>
    <row r="6" spans="1:22" s="126" customFormat="1" ht="20.1" customHeight="1" hidden="1">
      <c r="A6" s="236"/>
      <c r="B6" s="236"/>
      <c r="C6" s="230"/>
      <c r="D6" s="1147"/>
      <c r="E6" s="1147"/>
      <c r="F6" s="1148" t="s">
        <v>84</v>
      </c>
      <c r="G6" s="1148"/>
      <c r="H6" s="234"/>
      <c r="I6" s="234"/>
      <c r="J6" s="237"/>
      <c r="K6" s="238"/>
      <c r="L6" s="238"/>
      <c r="M6" s="212"/>
      <c r="N6" s="212"/>
      <c r="O6" s="212"/>
      <c r="P6" s="212"/>
      <c r="Q6" s="360"/>
      <c r="R6" s="212"/>
      <c r="S6" s="357"/>
      <c r="T6" s="357"/>
      <c r="U6" s="357"/>
      <c r="V6" s="357"/>
    </row>
    <row r="7" ht="3" customHeight="1"/>
    <row r="8" spans="1:22" s="126" customFormat="1" ht="14.25">
      <c r="A8" s="125"/>
      <c r="B8" s="36"/>
      <c r="C8" s="230"/>
      <c r="D8" s="1149" t="s">
        <v>16</v>
      </c>
      <c r="E8" s="1149"/>
      <c r="F8" s="1149" t="s">
        <v>398</v>
      </c>
      <c r="G8" s="1149"/>
      <c r="H8" s="1149"/>
      <c r="I8" s="1150" t="s">
        <v>399</v>
      </c>
      <c r="J8" s="1150"/>
      <c r="K8" s="1150"/>
      <c r="L8" s="1150"/>
      <c r="M8" s="212"/>
      <c r="N8" s="212"/>
      <c r="O8" s="212"/>
      <c r="P8" s="212"/>
      <c r="Q8" s="360"/>
      <c r="R8" s="212"/>
      <c r="S8" s="357"/>
      <c r="T8" s="357"/>
      <c r="U8" s="357"/>
      <c r="V8" s="357"/>
    </row>
    <row r="9" spans="1:22" s="126" customFormat="1" ht="20.25" customHeight="1">
      <c r="A9" s="125"/>
      <c r="B9" s="36"/>
      <c r="C9" s="230"/>
      <c r="D9" s="240" t="s">
        <v>92</v>
      </c>
      <c r="E9" s="240" t="s">
        <v>400</v>
      </c>
      <c r="F9" s="1140" t="s">
        <v>92</v>
      </c>
      <c r="G9" s="1141"/>
      <c r="H9" s="241" t="s">
        <v>400</v>
      </c>
      <c r="I9" s="1142" t="s">
        <v>92</v>
      </c>
      <c r="J9" s="1142"/>
      <c r="K9" s="241" t="s">
        <v>400</v>
      </c>
      <c r="L9" s="241" t="s">
        <v>401</v>
      </c>
      <c r="M9" s="212"/>
      <c r="N9" s="212"/>
      <c r="O9" s="212"/>
      <c r="P9" s="212"/>
      <c r="Q9" s="360"/>
      <c r="R9" s="212"/>
      <c r="S9" s="357"/>
      <c r="T9" s="357"/>
      <c r="U9" s="357"/>
      <c r="V9" s="357"/>
    </row>
    <row r="10" spans="3:22" ht="12" customHeight="1">
      <c r="C10" s="249"/>
      <c r="D10" s="355" t="s">
        <v>93</v>
      </c>
      <c r="E10" s="355" t="s">
        <v>49</v>
      </c>
      <c r="F10" s="1143" t="s">
        <v>50</v>
      </c>
      <c r="G10" s="1143"/>
      <c r="H10" s="355" t="s">
        <v>51</v>
      </c>
      <c r="I10" s="1143" t="s">
        <v>68</v>
      </c>
      <c r="J10" s="1143"/>
      <c r="K10" s="355" t="s">
        <v>69</v>
      </c>
      <c r="L10" s="355" t="s">
        <v>183</v>
      </c>
      <c r="M10" s="263"/>
      <c r="N10" s="263"/>
      <c r="O10" s="263"/>
      <c r="P10" s="263"/>
      <c r="Q10" s="239"/>
      <c r="R10" s="263"/>
      <c r="S10" s="356"/>
      <c r="T10" s="356"/>
      <c r="U10" s="356"/>
      <c r="V10" s="356"/>
    </row>
    <row r="11" spans="1:22" s="126" customFormat="1" ht="14.25" hidden="1">
      <c r="A11" s="36"/>
      <c r="B11" s="36"/>
      <c r="C11" s="230"/>
      <c r="D11" s="242">
        <v>0</v>
      </c>
      <c r="E11" s="243"/>
      <c r="F11" s="162"/>
      <c r="G11" s="162"/>
      <c r="H11" s="244"/>
      <c r="I11" s="245"/>
      <c r="J11" s="162"/>
      <c r="K11" s="244"/>
      <c r="L11" s="246"/>
      <c r="M11" s="400" t="s">
        <v>523</v>
      </c>
      <c r="N11" s="212"/>
      <c r="O11" s="212"/>
      <c r="P11" s="212" t="s">
        <v>521</v>
      </c>
      <c r="Q11" s="360" t="s">
        <v>522</v>
      </c>
      <c r="R11" s="212" t="s">
        <v>585</v>
      </c>
      <c r="S11" s="357"/>
      <c r="T11" s="357"/>
      <c r="U11" s="357"/>
      <c r="V11" s="357"/>
    </row>
    <row r="12" spans="1:83" s="265" customFormat="1" ht="0.95" customHeight="1">
      <c r="A12" s="89"/>
      <c r="B12" s="186" t="s">
        <v>405</v>
      </c>
      <c r="C12" s="1233"/>
      <c r="D12" s="1149">
        <v>1</v>
      </c>
      <c r="E12" s="1323" t="s">
        <v>3342</v>
      </c>
      <c r="F12" s="1116"/>
      <c r="G12" s="1105">
        <v>0</v>
      </c>
      <c r="H12" s="358"/>
      <c r="I12" s="250"/>
      <c r="J12" s="395" t="s">
        <v>520</v>
      </c>
      <c r="K12" s="735"/>
      <c r="L12" s="266"/>
      <c r="M12" s="831">
        <f>mergeValue(H12)</f>
        <v>0</v>
      </c>
      <c r="N12" s="1010"/>
      <c r="O12" s="1010"/>
      <c r="P12" s="831" t="str">
        <f>IF(ISERROR(MATCH(Q12,MODesc,0)),"n","y")</f>
        <v>n</v>
      </c>
      <c r="Q12" s="1010" t="s">
        <v>3342</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83" s="265" customFormat="1" ht="0.95" customHeight="1">
      <c r="A13" s="89"/>
      <c r="B13" s="186" t="s">
        <v>405</v>
      </c>
      <c r="C13" s="1233"/>
      <c r="D13" s="1149"/>
      <c r="E13" s="1324"/>
      <c r="F13" s="1302"/>
      <c r="G13" s="1149">
        <v>1</v>
      </c>
      <c r="H13" s="1301" t="s">
        <v>1510</v>
      </c>
      <c r="I13" s="250"/>
      <c r="J13" s="395" t="s">
        <v>520</v>
      </c>
      <c r="K13" s="735"/>
      <c r="L13" s="266"/>
      <c r="M13" s="831" t="str">
        <f>mergeValue(H13)</f>
        <v>Город Казань</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83" s="265" customFormat="1" ht="15" customHeight="1">
      <c r="A14" s="89"/>
      <c r="B14" s="186" t="s">
        <v>405</v>
      </c>
      <c r="C14" s="1233"/>
      <c r="D14" s="1149"/>
      <c r="E14" s="1324"/>
      <c r="F14" s="1303"/>
      <c r="G14" s="1149"/>
      <c r="H14" s="1304"/>
      <c r="I14" s="1305"/>
      <c r="J14" s="1105">
        <v>1</v>
      </c>
      <c r="K14" s="1115" t="s">
        <v>1510</v>
      </c>
      <c r="L14" s="247" t="s">
        <v>1511</v>
      </c>
      <c r="M14" s="831" t="str">
        <f>mergeValue(H14)</f>
        <v>Город Казань</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2"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2"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ht="14.25">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9fe44d2-03fc-4b6c-8444-bca9fb042c2f}">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84"/>
  </cols>
  <sheetData>
    <row r="1" spans="1:1" ht="12.75">
      <c r="A1" s="54"/>
    </row>
  </sheetData>
  <sheetProtection/>
  <pageMargins left="0.75" right="0.75" top="1" bottom="1" header="0.5" footer="0.5"/>
  <pageSetup orientation="portrait"/>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ef49540-1f21-41ca-87ba-950f8e7fb3f1}">
  <sheetPr codeName="AllSheetsInThisWorkbook">
    <tabColor indexed="47"/>
  </sheetPr>
  <dimension ref="A1:B239"/>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57</v>
      </c>
      <c r="B1" s="4" t="s">
        <v>58</v>
      </c>
    </row>
    <row r="2" spans="1:2" ht="11.25">
      <c r="A2" t="s">
        <v>413</v>
      </c>
      <c r="B2" t="s">
        <v>76</v>
      </c>
    </row>
    <row r="3" spans="1:2" ht="11.25">
      <c r="A3" t="s">
        <v>414</v>
      </c>
      <c r="B3" t="s">
        <v>386</v>
      </c>
    </row>
    <row r="4" spans="1:2" ht="11.25">
      <c r="A4" t="s">
        <v>415</v>
      </c>
      <c r="B4" t="s">
        <v>59</v>
      </c>
    </row>
    <row r="5" spans="1:2" ht="11.25">
      <c r="A5" t="s">
        <v>417</v>
      </c>
      <c r="B5" t="s">
        <v>577</v>
      </c>
    </row>
    <row r="6" spans="1:2" ht="11.25">
      <c r="A6" t="s">
        <v>416</v>
      </c>
      <c r="B6" t="s">
        <v>489</v>
      </c>
    </row>
    <row r="7" spans="1:2" ht="11.25">
      <c r="A7" t="s">
        <v>748</v>
      </c>
      <c r="B7" t="s">
        <v>426</v>
      </c>
    </row>
    <row r="8" spans="1:2" ht="11.25">
      <c r="A8" t="s">
        <v>749</v>
      </c>
      <c r="B8" t="s">
        <v>427</v>
      </c>
    </row>
    <row r="9" spans="1:2" ht="11.25">
      <c r="A9" t="s">
        <v>509</v>
      </c>
      <c r="B9" t="s">
        <v>428</v>
      </c>
    </row>
    <row r="10" spans="1:2" ht="11.25">
      <c r="A10" t="s">
        <v>418</v>
      </c>
      <c r="B10" t="s">
        <v>490</v>
      </c>
    </row>
    <row r="11" spans="1:2" ht="11.25">
      <c r="A11" t="s">
        <v>763</v>
      </c>
      <c r="B11" t="s">
        <v>429</v>
      </c>
    </row>
    <row r="12" spans="1:2" ht="11.25">
      <c r="A12" t="s">
        <v>764</v>
      </c>
      <c r="B12" t="s">
        <v>430</v>
      </c>
    </row>
    <row r="13" spans="1:2" ht="11.25">
      <c r="A13" t="s">
        <v>750</v>
      </c>
      <c r="B13" t="s">
        <v>431</v>
      </c>
    </row>
    <row r="14" spans="1:2" ht="11.25">
      <c r="A14" t="s">
        <v>751</v>
      </c>
      <c r="B14" t="s">
        <v>335</v>
      </c>
    </row>
    <row r="15" spans="1:2" ht="11.25">
      <c r="A15" t="s">
        <v>752</v>
      </c>
      <c r="B15" t="s">
        <v>61</v>
      </c>
    </row>
    <row r="16" spans="1:2" ht="11.25">
      <c r="A16" t="s">
        <v>753</v>
      </c>
      <c r="B16" t="s">
        <v>387</v>
      </c>
    </row>
    <row r="17" spans="1:2" ht="11.25">
      <c r="A17" t="s">
        <v>754</v>
      </c>
      <c r="B17" t="s">
        <v>440</v>
      </c>
    </row>
    <row r="18" spans="1:2" ht="11.25">
      <c r="A18" t="s">
        <v>755</v>
      </c>
      <c r="B18" t="s">
        <v>250</v>
      </c>
    </row>
    <row r="19" spans="1:2" ht="11.25">
      <c r="A19" t="s">
        <v>756</v>
      </c>
      <c r="B19" t="s">
        <v>74</v>
      </c>
    </row>
    <row r="20" spans="1:2" ht="11.25">
      <c r="A20" t="s">
        <v>757</v>
      </c>
      <c r="B20" t="s">
        <v>63</v>
      </c>
    </row>
    <row r="21" spans="1:2" ht="11.25">
      <c r="A21" t="s">
        <v>758</v>
      </c>
      <c r="B21" t="s">
        <v>75</v>
      </c>
    </row>
    <row r="22" spans="1:2" ht="11.25">
      <c r="A22" t="s">
        <v>759</v>
      </c>
      <c r="B22" t="s">
        <v>432</v>
      </c>
    </row>
    <row r="23" spans="1:2" ht="11.25">
      <c r="A23" t="s">
        <v>760</v>
      </c>
      <c r="B23" t="s">
        <v>73</v>
      </c>
    </row>
    <row r="24" spans="1:2" ht="11.25">
      <c r="A24" t="s">
        <v>761</v>
      </c>
      <c r="B24" t="s">
        <v>62</v>
      </c>
    </row>
    <row r="25" spans="1:2" ht="11.25">
      <c r="A25" t="s">
        <v>601</v>
      </c>
      <c r="B25" t="s">
        <v>64</v>
      </c>
    </row>
    <row r="26" spans="1:2" ht="11.25">
      <c r="A26" t="s">
        <v>602</v>
      </c>
      <c r="B26" t="s">
        <v>385</v>
      </c>
    </row>
    <row r="27" spans="1:2" ht="11.25">
      <c r="A27" t="s">
        <v>511</v>
      </c>
      <c r="B27" t="s">
        <v>14</v>
      </c>
    </row>
    <row r="28" spans="1:2" ht="11.25">
      <c r="A28" t="s">
        <v>420</v>
      </c>
      <c r="B28" t="s">
        <v>82</v>
      </c>
    </row>
    <row r="29" spans="1:2" ht="11.25">
      <c r="A29" t="s">
        <v>510</v>
      </c>
      <c r="B29" t="s">
        <v>15</v>
      </c>
    </row>
    <row r="30" spans="1:2" ht="11.25">
      <c r="A30" t="s">
        <v>419</v>
      </c>
      <c r="B30" t="s">
        <v>578</v>
      </c>
    </row>
    <row r="31" spans="1:2" ht="11.25">
      <c r="A31" t="s">
        <v>586</v>
      </c>
      <c r="B31" t="s">
        <v>433</v>
      </c>
    </row>
    <row r="32" spans="1:2" ht="11.25">
      <c r="A32" t="s">
        <v>488</v>
      </c>
      <c r="B32" t="s">
        <v>180</v>
      </c>
    </row>
    <row r="33" spans="1:2" ht="11.25">
      <c r="A33" t="s">
        <v>421</v>
      </c>
      <c r="B33" t="s">
        <v>512</v>
      </c>
    </row>
    <row r="34" spans="1:2" ht="11.25">
      <c r="A34" t="s">
        <v>422</v>
      </c>
      <c r="B34" t="s">
        <v>491</v>
      </c>
    </row>
    <row r="35" spans="1:2" ht="11.25">
      <c r="A35" t="s">
        <v>423</v>
      </c>
      <c r="B35" t="s">
        <v>336</v>
      </c>
    </row>
    <row r="36" spans="1:2" ht="11.25">
      <c r="A36" t="s">
        <v>424</v>
      </c>
      <c r="B36" t="s">
        <v>279</v>
      </c>
    </row>
    <row r="37" spans="1:2" ht="11.25">
      <c r="A37" t="s">
        <v>425</v>
      </c>
      <c r="B37" t="s">
        <v>334</v>
      </c>
    </row>
    <row r="38" spans="1:2" ht="11.25">
      <c r="A38"/>
      <c r="B38" t="s">
        <v>199</v>
      </c>
    </row>
    <row r="39" spans="1:2" ht="11.25">
      <c r="A39"/>
      <c r="B39" t="s">
        <v>181</v>
      </c>
    </row>
    <row r="40" spans="1:2" ht="11.25">
      <c r="A40"/>
      <c r="B40" t="s">
        <v>178</v>
      </c>
    </row>
    <row r="41" spans="1:2" ht="11.25">
      <c r="A41"/>
      <c r="B41" t="s">
        <v>221</v>
      </c>
    </row>
    <row r="42" spans="1:2" ht="11.25">
      <c r="A42"/>
      <c r="B42" t="s">
        <v>179</v>
      </c>
    </row>
    <row r="43" spans="1:2" ht="11.25">
      <c r="A43"/>
      <c r="B43"/>
    </row>
    <row r="44" spans="1:2" ht="11.25">
      <c r="A44"/>
      <c r="B44"/>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sheetData>
  <sheetProtection formatColumns="0" formatRows="0"/>
  <pageMargins left="0.75" right="0.75" top="1" bottom="1" header="0.5" footer="0.5"/>
  <pageSetup orientation="portrait" paperSize="9"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bfd4c2e-7bdf-457d-b986-b615966c2cd1}">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e77c1e7-a66f-4f65-a6e6-fddc9e75351c}">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14ce098-fb24-4c60-9d79-adf6a997adf3}">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8385cbb-908d-45df-818e-933ba1ca7fd8}">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b8d1184-bbe6-4813-95c3-3aee2b440b7f}">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c5a13fb-a025-45e3-8216-b8174f078858}">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368ff82-56f2-42f0-b14c-d43da9b3cdca}">
  <sheetPr codeName="TSH_REESTR_ORG">
    <tabColor indexed="47"/>
  </sheetPr>
  <dimension ref="A1:J195"/>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2656</v>
      </c>
      <c r="B1" s="5" t="s">
        <v>2673</v>
      </c>
      <c r="C1" s="5" t="s">
        <v>2674</v>
      </c>
      <c r="D1" s="5" t="s">
        <v>2675</v>
      </c>
      <c r="E1" s="5" t="s">
        <v>2676</v>
      </c>
      <c r="F1" s="5" t="s">
        <v>2677</v>
      </c>
      <c r="G1" s="5" t="s">
        <v>2678</v>
      </c>
      <c r="H1" s="5" t="s">
        <v>2679</v>
      </c>
      <c r="I1" s="5" t="s">
        <v>2680</v>
      </c>
    </row>
    <row r="2" spans="1:10" ht="11.25">
      <c r="A2" s="5">
        <v>1</v>
      </c>
      <c r="B2" s="5" t="s">
        <v>2681</v>
      </c>
      <c r="C2" s="5" t="s">
        <v>90</v>
      </c>
      <c r="D2" s="5" t="s">
        <v>2682</v>
      </c>
      <c r="E2" s="5" t="s">
        <v>2683</v>
      </c>
      <c r="F2" s="5" t="s">
        <v>2684</v>
      </c>
      <c r="G2" s="5" t="s">
        <v>2685</v>
      </c>
      <c r="J2" s="5" t="s">
        <v>3330</v>
      </c>
    </row>
    <row r="3" spans="1:10" ht="11.25">
      <c r="A3" s="5">
        <v>2</v>
      </c>
      <c r="B3" s="5" t="s">
        <v>2681</v>
      </c>
      <c r="C3" s="5" t="s">
        <v>90</v>
      </c>
      <c r="D3" s="5" t="s">
        <v>2686</v>
      </c>
      <c r="E3" s="5" t="s">
        <v>2687</v>
      </c>
      <c r="F3" s="5" t="s">
        <v>2688</v>
      </c>
      <c r="G3" s="5" t="s">
        <v>2689</v>
      </c>
      <c r="J3" s="5" t="s">
        <v>3330</v>
      </c>
    </row>
    <row r="4" spans="1:10" ht="11.25">
      <c r="A4" s="5">
        <v>3</v>
      </c>
      <c r="B4" s="5" t="s">
        <v>2681</v>
      </c>
      <c r="C4" s="5" t="s">
        <v>90</v>
      </c>
      <c r="D4" s="5" t="s">
        <v>2690</v>
      </c>
      <c r="E4" s="5" t="s">
        <v>2691</v>
      </c>
      <c r="F4" s="5" t="s">
        <v>2692</v>
      </c>
      <c r="G4" s="5" t="s">
        <v>2693</v>
      </c>
      <c r="J4" s="5" t="s">
        <v>3330</v>
      </c>
    </row>
    <row r="5" spans="1:10" ht="11.25">
      <c r="A5" s="5">
        <v>4</v>
      </c>
      <c r="B5" s="5" t="s">
        <v>2681</v>
      </c>
      <c r="C5" s="5" t="s">
        <v>90</v>
      </c>
      <c r="D5" s="5" t="s">
        <v>2694</v>
      </c>
      <c r="E5" s="5" t="s">
        <v>2695</v>
      </c>
      <c r="F5" s="5" t="s">
        <v>2696</v>
      </c>
      <c r="G5" s="5" t="s">
        <v>2689</v>
      </c>
      <c r="J5" s="5" t="s">
        <v>3330</v>
      </c>
    </row>
    <row r="6" spans="1:10" ht="11.25">
      <c r="A6" s="5">
        <v>5</v>
      </c>
      <c r="B6" s="5" t="s">
        <v>2681</v>
      </c>
      <c r="C6" s="5" t="s">
        <v>90</v>
      </c>
      <c r="D6" s="5" t="s">
        <v>2697</v>
      </c>
      <c r="E6" s="5" t="s">
        <v>2698</v>
      </c>
      <c r="F6" s="5" t="s">
        <v>2699</v>
      </c>
      <c r="G6" s="5" t="s">
        <v>2700</v>
      </c>
      <c r="J6" s="5" t="s">
        <v>3330</v>
      </c>
    </row>
    <row r="7" spans="1:10" ht="11.25">
      <c r="A7" s="5">
        <v>6</v>
      </c>
      <c r="B7" s="5" t="s">
        <v>2681</v>
      </c>
      <c r="C7" s="5" t="s">
        <v>90</v>
      </c>
      <c r="D7" s="5" t="s">
        <v>2701</v>
      </c>
      <c r="E7" s="5" t="s">
        <v>2702</v>
      </c>
      <c r="F7" s="5" t="s">
        <v>2703</v>
      </c>
      <c r="G7" s="5" t="s">
        <v>2704</v>
      </c>
      <c r="J7" s="5" t="s">
        <v>3330</v>
      </c>
    </row>
    <row r="8" spans="1:10" ht="11.25">
      <c r="A8" s="5">
        <v>7</v>
      </c>
      <c r="B8" s="5" t="s">
        <v>2681</v>
      </c>
      <c r="C8" s="5" t="s">
        <v>90</v>
      </c>
      <c r="D8" s="5" t="s">
        <v>2705</v>
      </c>
      <c r="E8" s="5" t="s">
        <v>2706</v>
      </c>
      <c r="F8" s="5" t="s">
        <v>2707</v>
      </c>
      <c r="G8" s="5" t="s">
        <v>2708</v>
      </c>
      <c r="J8" s="5" t="s">
        <v>3330</v>
      </c>
    </row>
    <row r="9" spans="1:10" ht="11.25">
      <c r="A9" s="5">
        <v>8</v>
      </c>
      <c r="B9" s="5" t="s">
        <v>2681</v>
      </c>
      <c r="C9" s="5" t="s">
        <v>90</v>
      </c>
      <c r="D9" s="5" t="s">
        <v>2709</v>
      </c>
      <c r="E9" s="5" t="s">
        <v>2710</v>
      </c>
      <c r="F9" s="5" t="s">
        <v>2711</v>
      </c>
      <c r="G9" s="5" t="s">
        <v>2712</v>
      </c>
      <c r="J9" s="5" t="s">
        <v>3330</v>
      </c>
    </row>
    <row r="10" spans="1:10" ht="11.25">
      <c r="A10" s="5">
        <v>9</v>
      </c>
      <c r="B10" s="5" t="s">
        <v>2681</v>
      </c>
      <c r="C10" s="5" t="s">
        <v>90</v>
      </c>
      <c r="D10" s="5" t="s">
        <v>2713</v>
      </c>
      <c r="E10" s="5" t="s">
        <v>2714</v>
      </c>
      <c r="F10" s="5" t="s">
        <v>2715</v>
      </c>
      <c r="G10" s="5" t="s">
        <v>2716</v>
      </c>
      <c r="J10" s="5" t="s">
        <v>3330</v>
      </c>
    </row>
    <row r="11" spans="1:10" ht="11.25">
      <c r="A11" s="5">
        <v>10</v>
      </c>
      <c r="B11" s="5" t="s">
        <v>2681</v>
      </c>
      <c r="C11" s="5" t="s">
        <v>90</v>
      </c>
      <c r="D11" s="5" t="s">
        <v>2717</v>
      </c>
      <c r="E11" s="5" t="s">
        <v>2718</v>
      </c>
      <c r="F11" s="5" t="s">
        <v>2719</v>
      </c>
      <c r="G11" s="5" t="s">
        <v>2720</v>
      </c>
      <c r="J11" s="5" t="s">
        <v>3330</v>
      </c>
    </row>
    <row r="12" spans="1:10" ht="11.25">
      <c r="A12" s="5">
        <v>11</v>
      </c>
      <c r="B12" s="5" t="s">
        <v>2681</v>
      </c>
      <c r="C12" s="5" t="s">
        <v>90</v>
      </c>
      <c r="D12" s="5" t="s">
        <v>2721</v>
      </c>
      <c r="E12" s="5" t="s">
        <v>2718</v>
      </c>
      <c r="F12" s="5" t="s">
        <v>2719</v>
      </c>
      <c r="G12" s="5" t="s">
        <v>2722</v>
      </c>
      <c r="H12" s="5" t="s">
        <v>2723</v>
      </c>
      <c r="J12" s="5" t="s">
        <v>3330</v>
      </c>
    </row>
    <row r="13" spans="1:10" ht="11.25">
      <c r="A13" s="5">
        <v>12</v>
      </c>
      <c r="B13" s="5" t="s">
        <v>2681</v>
      </c>
      <c r="C13" s="5" t="s">
        <v>90</v>
      </c>
      <c r="D13" s="5" t="s">
        <v>2724</v>
      </c>
      <c r="E13" s="5" t="s">
        <v>2718</v>
      </c>
      <c r="F13" s="5" t="s">
        <v>2719</v>
      </c>
      <c r="G13" s="5" t="s">
        <v>2725</v>
      </c>
      <c r="J13" s="5" t="s">
        <v>3330</v>
      </c>
    </row>
    <row r="14" spans="1:10" ht="11.25">
      <c r="A14" s="5">
        <v>13</v>
      </c>
      <c r="B14" s="5" t="s">
        <v>2681</v>
      </c>
      <c r="C14" s="5" t="s">
        <v>90</v>
      </c>
      <c r="D14" s="5" t="s">
        <v>2726</v>
      </c>
      <c r="E14" s="5" t="s">
        <v>2727</v>
      </c>
      <c r="F14" s="5" t="s">
        <v>2728</v>
      </c>
      <c r="G14" s="5" t="s">
        <v>2729</v>
      </c>
      <c r="J14" s="5" t="s">
        <v>3330</v>
      </c>
    </row>
    <row r="15" spans="1:10" ht="11.25">
      <c r="A15" s="5">
        <v>14</v>
      </c>
      <c r="B15" s="5" t="s">
        <v>2681</v>
      </c>
      <c r="C15" s="5" t="s">
        <v>90</v>
      </c>
      <c r="D15" s="5" t="s">
        <v>2730</v>
      </c>
      <c r="E15" s="5" t="s">
        <v>2731</v>
      </c>
      <c r="F15" s="5" t="s">
        <v>2732</v>
      </c>
      <c r="G15" s="5" t="s">
        <v>2733</v>
      </c>
      <c r="J15" s="5" t="s">
        <v>3330</v>
      </c>
    </row>
    <row r="16" spans="1:10" ht="11.25">
      <c r="A16" s="5">
        <v>15</v>
      </c>
      <c r="B16" s="5" t="s">
        <v>2681</v>
      </c>
      <c r="C16" s="5" t="s">
        <v>90</v>
      </c>
      <c r="D16" s="5" t="s">
        <v>2734</v>
      </c>
      <c r="E16" s="5" t="s">
        <v>2735</v>
      </c>
      <c r="F16" s="5" t="s">
        <v>2736</v>
      </c>
      <c r="G16" s="5" t="s">
        <v>2737</v>
      </c>
      <c r="J16" s="5" t="s">
        <v>3330</v>
      </c>
    </row>
    <row r="17" spans="1:10" ht="11.25">
      <c r="A17" s="5">
        <v>16</v>
      </c>
      <c r="B17" s="5" t="s">
        <v>2681</v>
      </c>
      <c r="C17" s="5" t="s">
        <v>90</v>
      </c>
      <c r="D17" s="5" t="s">
        <v>2738</v>
      </c>
      <c r="E17" s="5" t="s">
        <v>2739</v>
      </c>
      <c r="F17" s="5" t="s">
        <v>2740</v>
      </c>
      <c r="G17" s="5" t="s">
        <v>2741</v>
      </c>
      <c r="J17" s="5" t="s">
        <v>3330</v>
      </c>
    </row>
    <row r="18" spans="1:10" ht="11.25">
      <c r="A18" s="5">
        <v>17</v>
      </c>
      <c r="B18" s="5" t="s">
        <v>2681</v>
      </c>
      <c r="C18" s="5" t="s">
        <v>90</v>
      </c>
      <c r="D18" s="5" t="s">
        <v>2742</v>
      </c>
      <c r="E18" s="5" t="s">
        <v>2743</v>
      </c>
      <c r="F18" s="5" t="s">
        <v>2744</v>
      </c>
      <c r="G18" s="5" t="s">
        <v>2745</v>
      </c>
      <c r="J18" s="5" t="s">
        <v>3330</v>
      </c>
    </row>
    <row r="19" spans="1:10" ht="11.25">
      <c r="A19" s="5">
        <v>18</v>
      </c>
      <c r="B19" s="5" t="s">
        <v>2681</v>
      </c>
      <c r="C19" s="5" t="s">
        <v>90</v>
      </c>
      <c r="D19" s="5" t="s">
        <v>2746</v>
      </c>
      <c r="E19" s="5" t="s">
        <v>2747</v>
      </c>
      <c r="F19" s="5" t="s">
        <v>2748</v>
      </c>
      <c r="G19" s="5" t="s">
        <v>2733</v>
      </c>
      <c r="J19" s="5" t="s">
        <v>3330</v>
      </c>
    </row>
    <row r="20" spans="1:10" ht="11.25">
      <c r="A20" s="5">
        <v>19</v>
      </c>
      <c r="B20" s="5" t="s">
        <v>2681</v>
      </c>
      <c r="C20" s="5" t="s">
        <v>90</v>
      </c>
      <c r="D20" s="5" t="s">
        <v>2749</v>
      </c>
      <c r="E20" s="5" t="s">
        <v>2750</v>
      </c>
      <c r="F20" s="5" t="s">
        <v>2751</v>
      </c>
      <c r="G20" s="5" t="s">
        <v>2752</v>
      </c>
      <c r="J20" s="5" t="s">
        <v>3330</v>
      </c>
    </row>
    <row r="21" spans="1:10" ht="11.25">
      <c r="A21" s="5">
        <v>20</v>
      </c>
      <c r="B21" s="5" t="s">
        <v>2681</v>
      </c>
      <c r="C21" s="5" t="s">
        <v>90</v>
      </c>
      <c r="D21" s="5" t="s">
        <v>2753</v>
      </c>
      <c r="E21" s="5" t="s">
        <v>2754</v>
      </c>
      <c r="F21" s="5" t="s">
        <v>2755</v>
      </c>
      <c r="G21" s="5" t="s">
        <v>2756</v>
      </c>
      <c r="J21" s="5" t="s">
        <v>3330</v>
      </c>
    </row>
    <row r="22" spans="1:10" ht="11.25">
      <c r="A22" s="5">
        <v>21</v>
      </c>
      <c r="B22" s="5" t="s">
        <v>2681</v>
      </c>
      <c r="C22" s="5" t="s">
        <v>90</v>
      </c>
      <c r="D22" s="5" t="s">
        <v>2757</v>
      </c>
      <c r="E22" s="5" t="s">
        <v>2758</v>
      </c>
      <c r="F22" s="5" t="s">
        <v>2759</v>
      </c>
      <c r="G22" s="5" t="s">
        <v>2760</v>
      </c>
      <c r="J22" s="5" t="s">
        <v>3330</v>
      </c>
    </row>
    <row r="23" spans="1:10" ht="11.25">
      <c r="A23" s="5">
        <v>22</v>
      </c>
      <c r="B23" s="5" t="s">
        <v>2681</v>
      </c>
      <c r="C23" s="5" t="s">
        <v>90</v>
      </c>
      <c r="D23" s="5" t="s">
        <v>2761</v>
      </c>
      <c r="E23" s="5" t="s">
        <v>2762</v>
      </c>
      <c r="F23" s="5" t="s">
        <v>2763</v>
      </c>
      <c r="G23" s="5" t="s">
        <v>2729</v>
      </c>
      <c r="J23" s="5" t="s">
        <v>3330</v>
      </c>
    </row>
    <row r="24" spans="1:10" ht="11.25">
      <c r="A24" s="5">
        <v>23</v>
      </c>
      <c r="B24" s="5" t="s">
        <v>2681</v>
      </c>
      <c r="C24" s="5" t="s">
        <v>90</v>
      </c>
      <c r="D24" s="5" t="s">
        <v>2764</v>
      </c>
      <c r="E24" s="5" t="s">
        <v>2765</v>
      </c>
      <c r="F24" s="5" t="s">
        <v>2766</v>
      </c>
      <c r="G24" s="5" t="s">
        <v>2745</v>
      </c>
      <c r="J24" s="5" t="s">
        <v>3330</v>
      </c>
    </row>
    <row r="25" spans="1:10" ht="11.25">
      <c r="A25" s="5">
        <v>24</v>
      </c>
      <c r="B25" s="5" t="s">
        <v>2681</v>
      </c>
      <c r="C25" s="5" t="s">
        <v>90</v>
      </c>
      <c r="D25" s="5" t="s">
        <v>2767</v>
      </c>
      <c r="E25" s="5" t="s">
        <v>2768</v>
      </c>
      <c r="F25" s="5" t="s">
        <v>2769</v>
      </c>
      <c r="G25" s="5" t="s">
        <v>2770</v>
      </c>
      <c r="J25" s="5" t="s">
        <v>3330</v>
      </c>
    </row>
    <row r="26" spans="1:10" ht="11.25">
      <c r="A26" s="5">
        <v>25</v>
      </c>
      <c r="B26" s="5" t="s">
        <v>2681</v>
      </c>
      <c r="C26" s="5" t="s">
        <v>90</v>
      </c>
      <c r="D26" s="5" t="s">
        <v>2771</v>
      </c>
      <c r="E26" s="5" t="s">
        <v>2772</v>
      </c>
      <c r="F26" s="5" t="s">
        <v>2773</v>
      </c>
      <c r="G26" s="5" t="s">
        <v>2760</v>
      </c>
      <c r="J26" s="5" t="s">
        <v>3330</v>
      </c>
    </row>
    <row r="27" spans="1:10" ht="11.25">
      <c r="A27" s="5">
        <v>26</v>
      </c>
      <c r="B27" s="5" t="s">
        <v>2681</v>
      </c>
      <c r="C27" s="5" t="s">
        <v>90</v>
      </c>
      <c r="D27" s="5" t="s">
        <v>2774</v>
      </c>
      <c r="E27" s="5" t="s">
        <v>2775</v>
      </c>
      <c r="F27" s="5" t="s">
        <v>2776</v>
      </c>
      <c r="G27" s="5" t="s">
        <v>2733</v>
      </c>
      <c r="J27" s="5" t="s">
        <v>3330</v>
      </c>
    </row>
    <row r="28" spans="1:10" ht="11.25">
      <c r="A28" s="5">
        <v>27</v>
      </c>
      <c r="B28" s="5" t="s">
        <v>2681</v>
      </c>
      <c r="C28" s="5" t="s">
        <v>90</v>
      </c>
      <c r="D28" s="5" t="s">
        <v>2777</v>
      </c>
      <c r="E28" s="5" t="s">
        <v>2778</v>
      </c>
      <c r="F28" s="5" t="s">
        <v>2779</v>
      </c>
      <c r="G28" s="5" t="s">
        <v>2780</v>
      </c>
      <c r="J28" s="5" t="s">
        <v>3330</v>
      </c>
    </row>
    <row r="29" spans="1:10" ht="11.25">
      <c r="A29" s="5">
        <v>28</v>
      </c>
      <c r="B29" s="5" t="s">
        <v>2681</v>
      </c>
      <c r="C29" s="5" t="s">
        <v>90</v>
      </c>
      <c r="D29" s="5" t="s">
        <v>2781</v>
      </c>
      <c r="E29" s="5" t="s">
        <v>2782</v>
      </c>
      <c r="F29" s="5" t="s">
        <v>2783</v>
      </c>
      <c r="G29" s="5" t="s">
        <v>2784</v>
      </c>
      <c r="J29" s="5" t="s">
        <v>3330</v>
      </c>
    </row>
    <row r="30" spans="1:10" ht="11.25">
      <c r="A30" s="5">
        <v>29</v>
      </c>
      <c r="B30" s="5" t="s">
        <v>2681</v>
      </c>
      <c r="C30" s="5" t="s">
        <v>90</v>
      </c>
      <c r="D30" s="5" t="s">
        <v>2785</v>
      </c>
      <c r="E30" s="5" t="s">
        <v>2786</v>
      </c>
      <c r="F30" s="5" t="s">
        <v>2787</v>
      </c>
      <c r="G30" s="5" t="s">
        <v>2729</v>
      </c>
      <c r="J30" s="5" t="s">
        <v>3330</v>
      </c>
    </row>
    <row r="31" spans="1:10" ht="11.25">
      <c r="A31" s="5">
        <v>30</v>
      </c>
      <c r="B31" s="5" t="s">
        <v>2681</v>
      </c>
      <c r="C31" s="5" t="s">
        <v>90</v>
      </c>
      <c r="D31" s="5" t="s">
        <v>2788</v>
      </c>
      <c r="E31" s="5" t="s">
        <v>2789</v>
      </c>
      <c r="F31" s="5" t="s">
        <v>2790</v>
      </c>
      <c r="G31" s="5" t="s">
        <v>2737</v>
      </c>
      <c r="J31" s="5" t="s">
        <v>3330</v>
      </c>
    </row>
    <row r="32" spans="1:10" ht="11.25">
      <c r="A32" s="5">
        <v>31</v>
      </c>
      <c r="B32" s="5" t="s">
        <v>2681</v>
      </c>
      <c r="C32" s="5" t="s">
        <v>90</v>
      </c>
      <c r="D32" s="5" t="s">
        <v>2791</v>
      </c>
      <c r="E32" s="5" t="s">
        <v>2792</v>
      </c>
      <c r="F32" s="5" t="s">
        <v>2793</v>
      </c>
      <c r="G32" s="5" t="s">
        <v>2733</v>
      </c>
      <c r="H32" s="5" t="s">
        <v>2794</v>
      </c>
      <c r="J32" s="5" t="s">
        <v>3330</v>
      </c>
    </row>
    <row r="33" spans="1:10" ht="11.25">
      <c r="A33" s="5">
        <v>32</v>
      </c>
      <c r="B33" s="5" t="s">
        <v>2681</v>
      </c>
      <c r="C33" s="5" t="s">
        <v>90</v>
      </c>
      <c r="D33" s="5" t="s">
        <v>2795</v>
      </c>
      <c r="E33" s="5" t="s">
        <v>2796</v>
      </c>
      <c r="F33" s="5" t="s">
        <v>2797</v>
      </c>
      <c r="G33" s="5" t="s">
        <v>2760</v>
      </c>
      <c r="J33" s="5" t="s">
        <v>3330</v>
      </c>
    </row>
    <row r="34" spans="1:10" ht="11.25">
      <c r="A34" s="5">
        <v>33</v>
      </c>
      <c r="B34" s="5" t="s">
        <v>2681</v>
      </c>
      <c r="C34" s="5" t="s">
        <v>90</v>
      </c>
      <c r="D34" s="5" t="s">
        <v>2798</v>
      </c>
      <c r="E34" s="5" t="s">
        <v>2799</v>
      </c>
      <c r="F34" s="5" t="s">
        <v>2800</v>
      </c>
      <c r="G34" s="5" t="s">
        <v>2760</v>
      </c>
      <c r="J34" s="5" t="s">
        <v>3330</v>
      </c>
    </row>
    <row r="35" spans="1:10" ht="11.25">
      <c r="A35" s="5">
        <v>34</v>
      </c>
      <c r="B35" s="5" t="s">
        <v>2681</v>
      </c>
      <c r="C35" s="5" t="s">
        <v>90</v>
      </c>
      <c r="D35" s="5" t="s">
        <v>2801</v>
      </c>
      <c r="E35" s="5" t="s">
        <v>2802</v>
      </c>
      <c r="F35" s="5" t="s">
        <v>2803</v>
      </c>
      <c r="G35" s="5" t="s">
        <v>2804</v>
      </c>
      <c r="J35" s="5" t="s">
        <v>3330</v>
      </c>
    </row>
    <row r="36" spans="1:10" ht="11.25">
      <c r="A36" s="5">
        <v>35</v>
      </c>
      <c r="B36" s="5" t="s">
        <v>2681</v>
      </c>
      <c r="C36" s="5" t="s">
        <v>90</v>
      </c>
      <c r="D36" s="5" t="s">
        <v>2805</v>
      </c>
      <c r="E36" s="5" t="s">
        <v>2806</v>
      </c>
      <c r="F36" s="5" t="s">
        <v>2807</v>
      </c>
      <c r="G36" s="5" t="s">
        <v>2784</v>
      </c>
      <c r="J36" s="5" t="s">
        <v>3330</v>
      </c>
    </row>
    <row r="37" spans="1:10" ht="11.25">
      <c r="A37" s="5">
        <v>36</v>
      </c>
      <c r="B37" s="5" t="s">
        <v>2681</v>
      </c>
      <c r="C37" s="5" t="s">
        <v>90</v>
      </c>
      <c r="D37" s="5" t="s">
        <v>2808</v>
      </c>
      <c r="E37" s="5" t="s">
        <v>2809</v>
      </c>
      <c r="F37" s="5" t="s">
        <v>2810</v>
      </c>
      <c r="G37" s="5" t="s">
        <v>2811</v>
      </c>
      <c r="J37" s="5" t="s">
        <v>3330</v>
      </c>
    </row>
    <row r="38" spans="1:10" ht="11.25">
      <c r="A38" s="5">
        <v>37</v>
      </c>
      <c r="B38" s="5" t="s">
        <v>2681</v>
      </c>
      <c r="C38" s="5" t="s">
        <v>90</v>
      </c>
      <c r="D38" s="5" t="s">
        <v>2812</v>
      </c>
      <c r="E38" s="5" t="s">
        <v>2813</v>
      </c>
      <c r="F38" s="5" t="s">
        <v>2814</v>
      </c>
      <c r="G38" s="5" t="s">
        <v>2685</v>
      </c>
      <c r="H38" s="5" t="s">
        <v>2815</v>
      </c>
      <c r="J38" s="5" t="s">
        <v>3330</v>
      </c>
    </row>
    <row r="39" spans="1:10" ht="11.25">
      <c r="A39" s="5">
        <v>38</v>
      </c>
      <c r="B39" s="5" t="s">
        <v>2681</v>
      </c>
      <c r="C39" s="5" t="s">
        <v>90</v>
      </c>
      <c r="D39" s="5" t="s">
        <v>2816</v>
      </c>
      <c r="E39" s="5" t="s">
        <v>2817</v>
      </c>
      <c r="F39" s="5" t="s">
        <v>2818</v>
      </c>
      <c r="G39" s="5" t="s">
        <v>2752</v>
      </c>
      <c r="J39" s="5" t="s">
        <v>3330</v>
      </c>
    </row>
    <row r="40" spans="1:10" ht="11.25">
      <c r="A40" s="5">
        <v>39</v>
      </c>
      <c r="B40" s="5" t="s">
        <v>2681</v>
      </c>
      <c r="C40" s="5" t="s">
        <v>90</v>
      </c>
      <c r="D40" s="5" t="s">
        <v>2819</v>
      </c>
      <c r="E40" s="5" t="s">
        <v>2820</v>
      </c>
      <c r="F40" s="5" t="s">
        <v>2821</v>
      </c>
      <c r="G40" s="5" t="s">
        <v>2685</v>
      </c>
      <c r="J40" s="5" t="s">
        <v>3330</v>
      </c>
    </row>
    <row r="41" spans="1:10" ht="11.25">
      <c r="A41" s="5">
        <v>40</v>
      </c>
      <c r="B41" s="5" t="s">
        <v>2681</v>
      </c>
      <c r="C41" s="5" t="s">
        <v>90</v>
      </c>
      <c r="D41" s="5" t="s">
        <v>2822</v>
      </c>
      <c r="E41" s="5" t="s">
        <v>2823</v>
      </c>
      <c r="F41" s="5" t="s">
        <v>2824</v>
      </c>
      <c r="G41" s="5" t="s">
        <v>2737</v>
      </c>
      <c r="J41" s="5" t="s">
        <v>3330</v>
      </c>
    </row>
    <row r="42" spans="1:10" ht="11.25">
      <c r="A42" s="5">
        <v>41</v>
      </c>
      <c r="B42" s="5" t="s">
        <v>2681</v>
      </c>
      <c r="C42" s="5" t="s">
        <v>90</v>
      </c>
      <c r="D42" s="5" t="s">
        <v>2825</v>
      </c>
      <c r="E42" s="5" t="s">
        <v>2826</v>
      </c>
      <c r="F42" s="5" t="s">
        <v>2827</v>
      </c>
      <c r="G42" s="5" t="s">
        <v>2828</v>
      </c>
      <c r="J42" s="5" t="s">
        <v>3330</v>
      </c>
    </row>
    <row r="43" spans="1:10" ht="11.25">
      <c r="A43" s="5">
        <v>42</v>
      </c>
      <c r="B43" s="5" t="s">
        <v>2681</v>
      </c>
      <c r="C43" s="5" t="s">
        <v>90</v>
      </c>
      <c r="D43" s="5" t="s">
        <v>2829</v>
      </c>
      <c r="E43" s="5" t="s">
        <v>2830</v>
      </c>
      <c r="F43" s="5" t="s">
        <v>2831</v>
      </c>
      <c r="G43" s="5" t="s">
        <v>2832</v>
      </c>
      <c r="J43" s="5" t="s">
        <v>3330</v>
      </c>
    </row>
    <row r="44" spans="1:10" ht="11.25">
      <c r="A44" s="5">
        <v>43</v>
      </c>
      <c r="B44" s="5" t="s">
        <v>2681</v>
      </c>
      <c r="C44" s="5" t="s">
        <v>90</v>
      </c>
      <c r="D44" s="5" t="s">
        <v>2833</v>
      </c>
      <c r="E44" s="5" t="s">
        <v>2834</v>
      </c>
      <c r="F44" s="5" t="s">
        <v>2835</v>
      </c>
      <c r="G44" s="5" t="s">
        <v>2745</v>
      </c>
      <c r="J44" s="5" t="s">
        <v>3330</v>
      </c>
    </row>
    <row r="45" spans="1:10" ht="11.25">
      <c r="A45" s="5">
        <v>44</v>
      </c>
      <c r="B45" s="5" t="s">
        <v>2681</v>
      </c>
      <c r="C45" s="5" t="s">
        <v>90</v>
      </c>
      <c r="D45" s="5" t="s">
        <v>2836</v>
      </c>
      <c r="E45" s="5" t="s">
        <v>2837</v>
      </c>
      <c r="F45" s="5" t="s">
        <v>2838</v>
      </c>
      <c r="G45" s="5" t="s">
        <v>2760</v>
      </c>
      <c r="J45" s="5" t="s">
        <v>3330</v>
      </c>
    </row>
    <row r="46" spans="1:10" ht="11.25">
      <c r="A46" s="5">
        <v>45</v>
      </c>
      <c r="B46" s="5" t="s">
        <v>2681</v>
      </c>
      <c r="C46" s="5" t="s">
        <v>90</v>
      </c>
      <c r="D46" s="5" t="s">
        <v>2839</v>
      </c>
      <c r="E46" s="5" t="s">
        <v>2840</v>
      </c>
      <c r="F46" s="5" t="s">
        <v>2841</v>
      </c>
      <c r="G46" s="5" t="s">
        <v>2685</v>
      </c>
      <c r="J46" s="5" t="s">
        <v>3330</v>
      </c>
    </row>
    <row r="47" spans="1:10" ht="11.25">
      <c r="A47" s="5">
        <v>46</v>
      </c>
      <c r="B47" s="5" t="s">
        <v>2681</v>
      </c>
      <c r="C47" s="5" t="s">
        <v>90</v>
      </c>
      <c r="D47" s="5" t="s">
        <v>2842</v>
      </c>
      <c r="E47" s="5" t="s">
        <v>2843</v>
      </c>
      <c r="F47" s="5" t="s">
        <v>2844</v>
      </c>
      <c r="G47" s="5" t="s">
        <v>2845</v>
      </c>
      <c r="J47" s="5" t="s">
        <v>3330</v>
      </c>
    </row>
    <row r="48" spans="1:10" ht="11.25">
      <c r="A48" s="5">
        <v>47</v>
      </c>
      <c r="B48" s="5" t="s">
        <v>2681</v>
      </c>
      <c r="C48" s="5" t="s">
        <v>90</v>
      </c>
      <c r="D48" s="5" t="s">
        <v>2846</v>
      </c>
      <c r="E48" s="5" t="s">
        <v>2847</v>
      </c>
      <c r="F48" s="5" t="s">
        <v>2814</v>
      </c>
      <c r="G48" s="5" t="s">
        <v>2848</v>
      </c>
      <c r="J48" s="5" t="s">
        <v>3330</v>
      </c>
    </row>
    <row r="49" spans="1:10" ht="11.25">
      <c r="A49" s="5">
        <v>48</v>
      </c>
      <c r="B49" s="5" t="s">
        <v>2681</v>
      </c>
      <c r="C49" s="5" t="s">
        <v>90</v>
      </c>
      <c r="D49" s="5" t="s">
        <v>2849</v>
      </c>
      <c r="E49" s="5" t="s">
        <v>2850</v>
      </c>
      <c r="F49" s="5" t="s">
        <v>2851</v>
      </c>
      <c r="G49" s="5" t="s">
        <v>2852</v>
      </c>
      <c r="J49" s="5" t="s">
        <v>3330</v>
      </c>
    </row>
    <row r="50" spans="1:10" ht="11.25">
      <c r="A50" s="5">
        <v>49</v>
      </c>
      <c r="B50" s="5" t="s">
        <v>2681</v>
      </c>
      <c r="C50" s="5" t="s">
        <v>90</v>
      </c>
      <c r="D50" s="5" t="s">
        <v>2853</v>
      </c>
      <c r="E50" s="5" t="s">
        <v>2854</v>
      </c>
      <c r="F50" s="5" t="s">
        <v>2855</v>
      </c>
      <c r="G50" s="5" t="s">
        <v>2856</v>
      </c>
      <c r="J50" s="5" t="s">
        <v>3330</v>
      </c>
    </row>
    <row r="51" spans="1:10" ht="11.25">
      <c r="A51" s="5">
        <v>50</v>
      </c>
      <c r="B51" s="5" t="s">
        <v>2681</v>
      </c>
      <c r="C51" s="5" t="s">
        <v>90</v>
      </c>
      <c r="D51" s="5" t="s">
        <v>2857</v>
      </c>
      <c r="E51" s="5" t="s">
        <v>2858</v>
      </c>
      <c r="F51" s="5" t="s">
        <v>2859</v>
      </c>
      <c r="G51" s="5" t="s">
        <v>2860</v>
      </c>
      <c r="J51" s="5" t="s">
        <v>3330</v>
      </c>
    </row>
    <row r="52" spans="1:10" ht="11.25">
      <c r="A52" s="5">
        <v>51</v>
      </c>
      <c r="B52" s="5" t="s">
        <v>2681</v>
      </c>
      <c r="C52" s="5" t="s">
        <v>90</v>
      </c>
      <c r="D52" s="5" t="s">
        <v>2861</v>
      </c>
      <c r="E52" s="5" t="s">
        <v>2862</v>
      </c>
      <c r="F52" s="5" t="s">
        <v>2863</v>
      </c>
      <c r="G52" s="5" t="s">
        <v>2864</v>
      </c>
      <c r="J52" s="5" t="s">
        <v>3330</v>
      </c>
    </row>
    <row r="53" spans="1:10" ht="11.25">
      <c r="A53" s="5">
        <v>52</v>
      </c>
      <c r="B53" s="5" t="s">
        <v>2681</v>
      </c>
      <c r="C53" s="5" t="s">
        <v>90</v>
      </c>
      <c r="D53" s="5" t="s">
        <v>2865</v>
      </c>
      <c r="E53" s="5" t="s">
        <v>2866</v>
      </c>
      <c r="F53" s="5" t="s">
        <v>2867</v>
      </c>
      <c r="G53" s="5" t="s">
        <v>2685</v>
      </c>
      <c r="J53" s="5" t="s">
        <v>3330</v>
      </c>
    </row>
    <row r="54" spans="1:10" ht="11.25">
      <c r="A54" s="5">
        <v>53</v>
      </c>
      <c r="B54" s="5" t="s">
        <v>2681</v>
      </c>
      <c r="C54" s="5" t="s">
        <v>90</v>
      </c>
      <c r="D54" s="5" t="s">
        <v>2868</v>
      </c>
      <c r="E54" s="5" t="s">
        <v>2869</v>
      </c>
      <c r="F54" s="5" t="s">
        <v>2814</v>
      </c>
      <c r="G54" s="5" t="s">
        <v>2870</v>
      </c>
      <c r="J54" s="5" t="s">
        <v>3330</v>
      </c>
    </row>
    <row r="55" spans="1:10" ht="11.25">
      <c r="A55" s="5">
        <v>54</v>
      </c>
      <c r="B55" s="5" t="s">
        <v>2681</v>
      </c>
      <c r="C55" s="5" t="s">
        <v>90</v>
      </c>
      <c r="D55" s="5" t="s">
        <v>2871</v>
      </c>
      <c r="E55" s="5" t="s">
        <v>2872</v>
      </c>
      <c r="F55" s="5" t="s">
        <v>2814</v>
      </c>
      <c r="G55" s="5" t="s">
        <v>2873</v>
      </c>
      <c r="J55" s="5" t="s">
        <v>3330</v>
      </c>
    </row>
    <row r="56" spans="1:10" ht="11.25">
      <c r="A56" s="5">
        <v>55</v>
      </c>
      <c r="B56" s="5" t="s">
        <v>2681</v>
      </c>
      <c r="C56" s="5" t="s">
        <v>90</v>
      </c>
      <c r="D56" s="5" t="s">
        <v>2874</v>
      </c>
      <c r="E56" s="5" t="s">
        <v>2875</v>
      </c>
      <c r="F56" s="5" t="s">
        <v>2876</v>
      </c>
      <c r="G56" s="5" t="s">
        <v>2877</v>
      </c>
      <c r="J56" s="5" t="s">
        <v>3330</v>
      </c>
    </row>
    <row r="57" spans="1:10" ht="11.25">
      <c r="A57" s="5">
        <v>56</v>
      </c>
      <c r="B57" s="5" t="s">
        <v>2681</v>
      </c>
      <c r="C57" s="5" t="s">
        <v>90</v>
      </c>
      <c r="D57" s="5" t="s">
        <v>2878</v>
      </c>
      <c r="E57" s="5" t="s">
        <v>2879</v>
      </c>
      <c r="F57" s="5" t="s">
        <v>2844</v>
      </c>
      <c r="G57" s="5" t="s">
        <v>2880</v>
      </c>
      <c r="J57" s="5" t="s">
        <v>3330</v>
      </c>
    </row>
    <row r="58" spans="1:10" ht="11.25">
      <c r="A58" s="5">
        <v>57</v>
      </c>
      <c r="B58" s="5" t="s">
        <v>2681</v>
      </c>
      <c r="C58" s="5" t="s">
        <v>90</v>
      </c>
      <c r="D58" s="5" t="s">
        <v>2881</v>
      </c>
      <c r="E58" s="5" t="s">
        <v>2882</v>
      </c>
      <c r="F58" s="5" t="s">
        <v>2883</v>
      </c>
      <c r="G58" s="5" t="s">
        <v>2884</v>
      </c>
      <c r="J58" s="5" t="s">
        <v>3330</v>
      </c>
    </row>
    <row r="59" spans="1:10" ht="11.25">
      <c r="A59" s="5">
        <v>58</v>
      </c>
      <c r="B59" s="5" t="s">
        <v>2681</v>
      </c>
      <c r="C59" s="5" t="s">
        <v>90</v>
      </c>
      <c r="D59" s="5" t="s">
        <v>2885</v>
      </c>
      <c r="E59" s="5" t="s">
        <v>2886</v>
      </c>
      <c r="F59" s="5" t="s">
        <v>2887</v>
      </c>
      <c r="G59" s="5" t="s">
        <v>2888</v>
      </c>
      <c r="J59" s="5" t="s">
        <v>3330</v>
      </c>
    </row>
    <row r="60" spans="1:10" ht="11.25">
      <c r="A60" s="5">
        <v>59</v>
      </c>
      <c r="B60" s="5" t="s">
        <v>2681</v>
      </c>
      <c r="C60" s="5" t="s">
        <v>90</v>
      </c>
      <c r="D60" s="5" t="s">
        <v>2889</v>
      </c>
      <c r="E60" s="5" t="s">
        <v>2890</v>
      </c>
      <c r="F60" s="5" t="s">
        <v>2891</v>
      </c>
      <c r="G60" s="5" t="s">
        <v>2760</v>
      </c>
      <c r="J60" s="5" t="s">
        <v>3330</v>
      </c>
    </row>
    <row r="61" spans="1:10" ht="11.25">
      <c r="A61" s="5">
        <v>60</v>
      </c>
      <c r="B61" s="5" t="s">
        <v>2681</v>
      </c>
      <c r="C61" s="5" t="s">
        <v>90</v>
      </c>
      <c r="D61" s="5" t="s">
        <v>2892</v>
      </c>
      <c r="E61" s="5" t="s">
        <v>2893</v>
      </c>
      <c r="F61" s="5" t="s">
        <v>2894</v>
      </c>
      <c r="G61" s="5" t="s">
        <v>2895</v>
      </c>
      <c r="J61" s="5" t="s">
        <v>3330</v>
      </c>
    </row>
    <row r="62" spans="1:10" ht="11.25">
      <c r="A62" s="5">
        <v>61</v>
      </c>
      <c r="B62" s="5" t="s">
        <v>2681</v>
      </c>
      <c r="C62" s="5" t="s">
        <v>90</v>
      </c>
      <c r="D62" s="5" t="s">
        <v>2896</v>
      </c>
      <c r="E62" s="5" t="s">
        <v>2897</v>
      </c>
      <c r="F62" s="5" t="s">
        <v>2898</v>
      </c>
      <c r="G62" s="5" t="s">
        <v>2899</v>
      </c>
      <c r="J62" s="5" t="s">
        <v>3330</v>
      </c>
    </row>
    <row r="63" spans="1:10" ht="11.25">
      <c r="A63" s="5">
        <v>62</v>
      </c>
      <c r="B63" s="5" t="s">
        <v>2681</v>
      </c>
      <c r="C63" s="5" t="s">
        <v>90</v>
      </c>
      <c r="D63" s="5" t="s">
        <v>2900</v>
      </c>
      <c r="E63" s="5" t="s">
        <v>2901</v>
      </c>
      <c r="F63" s="5" t="s">
        <v>2902</v>
      </c>
      <c r="G63" s="5" t="s">
        <v>2903</v>
      </c>
      <c r="J63" s="5" t="s">
        <v>3330</v>
      </c>
    </row>
    <row r="64" spans="1:10" ht="11.25">
      <c r="A64" s="5">
        <v>63</v>
      </c>
      <c r="B64" s="5" t="s">
        <v>2681</v>
      </c>
      <c r="C64" s="5" t="s">
        <v>90</v>
      </c>
      <c r="D64" s="5" t="s">
        <v>2904</v>
      </c>
      <c r="E64" s="5" t="s">
        <v>2905</v>
      </c>
      <c r="F64" s="5" t="s">
        <v>2906</v>
      </c>
      <c r="G64" s="5" t="s">
        <v>2907</v>
      </c>
      <c r="J64" s="5" t="s">
        <v>3330</v>
      </c>
    </row>
    <row r="65" spans="1:10" ht="11.25">
      <c r="A65" s="5">
        <v>64</v>
      </c>
      <c r="B65" s="5" t="s">
        <v>2681</v>
      </c>
      <c r="C65" s="5" t="s">
        <v>90</v>
      </c>
      <c r="D65" s="5" t="s">
        <v>2908</v>
      </c>
      <c r="E65" s="5" t="s">
        <v>2909</v>
      </c>
      <c r="F65" s="5" t="s">
        <v>2910</v>
      </c>
      <c r="G65" s="5" t="s">
        <v>2689</v>
      </c>
      <c r="J65" s="5" t="s">
        <v>3330</v>
      </c>
    </row>
    <row r="66" spans="1:10" ht="11.25">
      <c r="A66" s="5">
        <v>65</v>
      </c>
      <c r="B66" s="5" t="s">
        <v>2681</v>
      </c>
      <c r="C66" s="5" t="s">
        <v>90</v>
      </c>
      <c r="D66" s="5" t="s">
        <v>2911</v>
      </c>
      <c r="E66" s="5" t="s">
        <v>2912</v>
      </c>
      <c r="F66" s="5" t="s">
        <v>2913</v>
      </c>
      <c r="G66" s="5" t="s">
        <v>2693</v>
      </c>
      <c r="J66" s="5" t="s">
        <v>3330</v>
      </c>
    </row>
    <row r="67" spans="1:10" ht="11.25">
      <c r="A67" s="5">
        <v>66</v>
      </c>
      <c r="B67" s="5" t="s">
        <v>2681</v>
      </c>
      <c r="C67" s="5" t="s">
        <v>90</v>
      </c>
      <c r="D67" s="5" t="s">
        <v>2914</v>
      </c>
      <c r="E67" s="5" t="s">
        <v>2915</v>
      </c>
      <c r="F67" s="5" t="s">
        <v>2916</v>
      </c>
      <c r="G67" s="5" t="s">
        <v>2917</v>
      </c>
      <c r="J67" s="5" t="s">
        <v>3330</v>
      </c>
    </row>
    <row r="68" spans="1:10" ht="11.25">
      <c r="A68" s="5">
        <v>67</v>
      </c>
      <c r="B68" s="5" t="s">
        <v>2681</v>
      </c>
      <c r="C68" s="5" t="s">
        <v>90</v>
      </c>
      <c r="D68" s="5" t="s">
        <v>2918</v>
      </c>
      <c r="E68" s="5" t="s">
        <v>2919</v>
      </c>
      <c r="F68" s="5" t="s">
        <v>2920</v>
      </c>
      <c r="G68" s="5" t="s">
        <v>2921</v>
      </c>
      <c r="J68" s="5" t="s">
        <v>3330</v>
      </c>
    </row>
    <row r="69" spans="1:10" ht="11.25">
      <c r="A69" s="5">
        <v>68</v>
      </c>
      <c r="B69" s="5" t="s">
        <v>2681</v>
      </c>
      <c r="C69" s="5" t="s">
        <v>90</v>
      </c>
      <c r="D69" s="5" t="s">
        <v>2922</v>
      </c>
      <c r="E69" s="5" t="s">
        <v>2923</v>
      </c>
      <c r="F69" s="5" t="s">
        <v>2924</v>
      </c>
      <c r="G69" s="5" t="s">
        <v>2925</v>
      </c>
      <c r="J69" s="5" t="s">
        <v>3330</v>
      </c>
    </row>
    <row r="70" spans="1:10" ht="11.25">
      <c r="A70" s="5">
        <v>69</v>
      </c>
      <c r="B70" s="5" t="s">
        <v>2681</v>
      </c>
      <c r="C70" s="5" t="s">
        <v>90</v>
      </c>
      <c r="D70" s="5" t="s">
        <v>2926</v>
      </c>
      <c r="E70" s="5" t="s">
        <v>2927</v>
      </c>
      <c r="F70" s="5" t="s">
        <v>2814</v>
      </c>
      <c r="G70" s="5" t="s">
        <v>2928</v>
      </c>
      <c r="J70" s="5" t="s">
        <v>3330</v>
      </c>
    </row>
    <row r="71" spans="1:10" ht="11.25">
      <c r="A71" s="5">
        <v>70</v>
      </c>
      <c r="B71" s="5" t="s">
        <v>2681</v>
      </c>
      <c r="C71" s="5" t="s">
        <v>90</v>
      </c>
      <c r="D71" s="5" t="s">
        <v>2929</v>
      </c>
      <c r="E71" s="5" t="s">
        <v>2930</v>
      </c>
      <c r="F71" s="5" t="s">
        <v>2876</v>
      </c>
      <c r="G71" s="5" t="s">
        <v>2931</v>
      </c>
      <c r="J71" s="5" t="s">
        <v>3330</v>
      </c>
    </row>
    <row r="72" spans="1:10" ht="11.25">
      <c r="A72" s="5">
        <v>71</v>
      </c>
      <c r="B72" s="5" t="s">
        <v>2681</v>
      </c>
      <c r="C72" s="5" t="s">
        <v>90</v>
      </c>
      <c r="D72" s="5" t="s">
        <v>2932</v>
      </c>
      <c r="E72" s="5" t="s">
        <v>2933</v>
      </c>
      <c r="F72" s="5" t="s">
        <v>2934</v>
      </c>
      <c r="G72" s="5" t="s">
        <v>2729</v>
      </c>
      <c r="J72" s="5" t="s">
        <v>3330</v>
      </c>
    </row>
    <row r="73" spans="1:10" ht="11.25">
      <c r="A73" s="5">
        <v>72</v>
      </c>
      <c r="B73" s="5" t="s">
        <v>2681</v>
      </c>
      <c r="C73" s="5" t="s">
        <v>90</v>
      </c>
      <c r="D73" s="5" t="s">
        <v>2935</v>
      </c>
      <c r="E73" s="5" t="s">
        <v>2936</v>
      </c>
      <c r="F73" s="5" t="s">
        <v>2937</v>
      </c>
      <c r="G73" s="5" t="s">
        <v>2852</v>
      </c>
      <c r="J73" s="5" t="s">
        <v>3330</v>
      </c>
    </row>
    <row r="74" spans="1:10" ht="11.25">
      <c r="A74" s="5">
        <v>73</v>
      </c>
      <c r="B74" s="5" t="s">
        <v>2681</v>
      </c>
      <c r="C74" s="5" t="s">
        <v>90</v>
      </c>
      <c r="D74" s="5" t="s">
        <v>2938</v>
      </c>
      <c r="E74" s="5" t="s">
        <v>2939</v>
      </c>
      <c r="F74" s="5" t="s">
        <v>2940</v>
      </c>
      <c r="G74" s="5" t="s">
        <v>2733</v>
      </c>
      <c r="J74" s="5" t="s">
        <v>3330</v>
      </c>
    </row>
    <row r="75" spans="1:10" ht="11.25">
      <c r="A75" s="5">
        <v>74</v>
      </c>
      <c r="B75" s="5" t="s">
        <v>2681</v>
      </c>
      <c r="C75" s="5" t="s">
        <v>90</v>
      </c>
      <c r="D75" s="5" t="s">
        <v>2941</v>
      </c>
      <c r="E75" s="5" t="s">
        <v>2942</v>
      </c>
      <c r="F75" s="5" t="s">
        <v>2943</v>
      </c>
      <c r="G75" s="5" t="s">
        <v>2737</v>
      </c>
      <c r="J75" s="5" t="s">
        <v>3330</v>
      </c>
    </row>
    <row r="76" spans="1:10" ht="11.25">
      <c r="A76" s="5">
        <v>75</v>
      </c>
      <c r="B76" s="5" t="s">
        <v>2681</v>
      </c>
      <c r="C76" s="5" t="s">
        <v>90</v>
      </c>
      <c r="D76" s="5" t="s">
        <v>2944</v>
      </c>
      <c r="E76" s="5" t="s">
        <v>2945</v>
      </c>
      <c r="F76" s="5" t="s">
        <v>2946</v>
      </c>
      <c r="G76" s="5" t="s">
        <v>2760</v>
      </c>
      <c r="J76" s="5" t="s">
        <v>3330</v>
      </c>
    </row>
    <row r="77" spans="1:10" ht="11.25">
      <c r="A77" s="5">
        <v>76</v>
      </c>
      <c r="B77" s="5" t="s">
        <v>2681</v>
      </c>
      <c r="C77" s="5" t="s">
        <v>90</v>
      </c>
      <c r="D77" s="5" t="s">
        <v>2947</v>
      </c>
      <c r="E77" s="5" t="s">
        <v>2948</v>
      </c>
      <c r="F77" s="5" t="s">
        <v>2949</v>
      </c>
      <c r="G77" s="5" t="s">
        <v>2950</v>
      </c>
      <c r="J77" s="5" t="s">
        <v>3330</v>
      </c>
    </row>
    <row r="78" spans="1:10" ht="11.25">
      <c r="A78" s="5">
        <v>77</v>
      </c>
      <c r="B78" s="5" t="s">
        <v>2681</v>
      </c>
      <c r="C78" s="5" t="s">
        <v>90</v>
      </c>
      <c r="D78" s="5" t="s">
        <v>2951</v>
      </c>
      <c r="E78" s="5" t="s">
        <v>2952</v>
      </c>
      <c r="F78" s="5" t="s">
        <v>2953</v>
      </c>
      <c r="G78" s="5" t="s">
        <v>2733</v>
      </c>
      <c r="J78" s="5" t="s">
        <v>3330</v>
      </c>
    </row>
    <row r="79" spans="1:10" ht="11.25">
      <c r="A79" s="5">
        <v>78</v>
      </c>
      <c r="B79" s="5" t="s">
        <v>2681</v>
      </c>
      <c r="C79" s="5" t="s">
        <v>90</v>
      </c>
      <c r="D79" s="5" t="s">
        <v>2954</v>
      </c>
      <c r="E79" s="5" t="s">
        <v>2955</v>
      </c>
      <c r="F79" s="5" t="s">
        <v>2956</v>
      </c>
      <c r="G79" s="5" t="s">
        <v>2685</v>
      </c>
      <c r="J79" s="5" t="s">
        <v>3330</v>
      </c>
    </row>
    <row r="80" spans="1:10" ht="11.25">
      <c r="A80" s="5">
        <v>79</v>
      </c>
      <c r="B80" s="5" t="s">
        <v>2681</v>
      </c>
      <c r="C80" s="5" t="s">
        <v>90</v>
      </c>
      <c r="D80" s="5" t="s">
        <v>2957</v>
      </c>
      <c r="E80" s="5" t="s">
        <v>2958</v>
      </c>
      <c r="F80" s="5" t="s">
        <v>2959</v>
      </c>
      <c r="G80" s="5" t="s">
        <v>2860</v>
      </c>
      <c r="J80" s="5" t="s">
        <v>3330</v>
      </c>
    </row>
    <row r="81" spans="1:10" ht="11.25">
      <c r="A81" s="5">
        <v>80</v>
      </c>
      <c r="B81" s="5" t="s">
        <v>2681</v>
      </c>
      <c r="C81" s="5" t="s">
        <v>90</v>
      </c>
      <c r="D81" s="5" t="s">
        <v>2960</v>
      </c>
      <c r="E81" s="5" t="s">
        <v>2961</v>
      </c>
      <c r="F81" s="5" t="s">
        <v>2962</v>
      </c>
      <c r="G81" s="5" t="s">
        <v>2708</v>
      </c>
      <c r="J81" s="5" t="s">
        <v>3330</v>
      </c>
    </row>
    <row r="82" spans="1:10" ht="11.25">
      <c r="A82" s="5">
        <v>81</v>
      </c>
      <c r="B82" s="5" t="s">
        <v>2681</v>
      </c>
      <c r="C82" s="5" t="s">
        <v>90</v>
      </c>
      <c r="D82" s="5" t="s">
        <v>2963</v>
      </c>
      <c r="E82" s="5" t="s">
        <v>2964</v>
      </c>
      <c r="F82" s="5" t="s">
        <v>2965</v>
      </c>
      <c r="G82" s="5" t="s">
        <v>2899</v>
      </c>
      <c r="J82" s="5" t="s">
        <v>3330</v>
      </c>
    </row>
    <row r="83" spans="1:10" ht="11.25">
      <c r="A83" s="5">
        <v>82</v>
      </c>
      <c r="B83" s="5" t="s">
        <v>2681</v>
      </c>
      <c r="C83" s="5" t="s">
        <v>90</v>
      </c>
      <c r="D83" s="5" t="s">
        <v>2966</v>
      </c>
      <c r="E83" s="5" t="s">
        <v>2967</v>
      </c>
      <c r="F83" s="5" t="s">
        <v>2968</v>
      </c>
      <c r="G83" s="5" t="s">
        <v>2860</v>
      </c>
      <c r="J83" s="5" t="s">
        <v>3330</v>
      </c>
    </row>
    <row r="84" spans="1:10" ht="11.25">
      <c r="A84" s="5">
        <v>83</v>
      </c>
      <c r="B84" s="5" t="s">
        <v>2681</v>
      </c>
      <c r="C84" s="5" t="s">
        <v>90</v>
      </c>
      <c r="D84" s="5" t="s">
        <v>2969</v>
      </c>
      <c r="E84" s="5" t="s">
        <v>2970</v>
      </c>
      <c r="F84" s="5" t="s">
        <v>2971</v>
      </c>
      <c r="G84" s="5" t="s">
        <v>2972</v>
      </c>
      <c r="J84" s="5" t="s">
        <v>3330</v>
      </c>
    </row>
    <row r="85" spans="1:10" ht="11.25">
      <c r="A85" s="5">
        <v>84</v>
      </c>
      <c r="B85" s="5" t="s">
        <v>2681</v>
      </c>
      <c r="C85" s="5" t="s">
        <v>90</v>
      </c>
      <c r="D85" s="5" t="s">
        <v>2973</v>
      </c>
      <c r="E85" s="5" t="s">
        <v>2974</v>
      </c>
      <c r="F85" s="5" t="s">
        <v>2975</v>
      </c>
      <c r="G85" s="5" t="s">
        <v>2685</v>
      </c>
      <c r="J85" s="5" t="s">
        <v>3330</v>
      </c>
    </row>
    <row r="86" spans="1:10" ht="11.25">
      <c r="A86" s="5">
        <v>85</v>
      </c>
      <c r="B86" s="5" t="s">
        <v>2681</v>
      </c>
      <c r="C86" s="5" t="s">
        <v>90</v>
      </c>
      <c r="D86" s="5" t="s">
        <v>2976</v>
      </c>
      <c r="E86" s="5" t="s">
        <v>2977</v>
      </c>
      <c r="F86" s="5" t="s">
        <v>2978</v>
      </c>
      <c r="G86" s="5" t="s">
        <v>2979</v>
      </c>
      <c r="J86" s="5" t="s">
        <v>3330</v>
      </c>
    </row>
    <row r="87" spans="1:10" ht="11.25">
      <c r="A87" s="5">
        <v>86</v>
      </c>
      <c r="B87" s="5" t="s">
        <v>2681</v>
      </c>
      <c r="C87" s="5" t="s">
        <v>90</v>
      </c>
      <c r="D87" s="5" t="s">
        <v>2980</v>
      </c>
      <c r="E87" s="5" t="s">
        <v>2981</v>
      </c>
      <c r="F87" s="5" t="s">
        <v>2876</v>
      </c>
      <c r="G87" s="5" t="s">
        <v>2733</v>
      </c>
      <c r="J87" s="5" t="s">
        <v>3330</v>
      </c>
    </row>
    <row r="88" spans="1:10" ht="11.25">
      <c r="A88" s="5">
        <v>87</v>
      </c>
      <c r="B88" s="5" t="s">
        <v>2681</v>
      </c>
      <c r="C88" s="5" t="s">
        <v>90</v>
      </c>
      <c r="D88" s="5" t="s">
        <v>2982</v>
      </c>
      <c r="E88" s="5" t="s">
        <v>2983</v>
      </c>
      <c r="F88" s="5" t="s">
        <v>2984</v>
      </c>
      <c r="G88" s="5" t="s">
        <v>2685</v>
      </c>
      <c r="J88" s="5" t="s">
        <v>3330</v>
      </c>
    </row>
    <row r="89" spans="1:10" ht="11.25">
      <c r="A89" s="5">
        <v>88</v>
      </c>
      <c r="B89" s="5" t="s">
        <v>2681</v>
      </c>
      <c r="C89" s="5" t="s">
        <v>90</v>
      </c>
      <c r="D89" s="5" t="s">
        <v>2985</v>
      </c>
      <c r="E89" s="5" t="s">
        <v>2986</v>
      </c>
      <c r="F89" s="5" t="s">
        <v>2987</v>
      </c>
      <c r="G89" s="5" t="s">
        <v>2733</v>
      </c>
      <c r="H89" s="5" t="s">
        <v>2988</v>
      </c>
      <c r="J89" s="5" t="s">
        <v>3330</v>
      </c>
    </row>
    <row r="90" spans="1:10" ht="11.25">
      <c r="A90" s="5">
        <v>89</v>
      </c>
      <c r="B90" s="5" t="s">
        <v>2681</v>
      </c>
      <c r="C90" s="5" t="s">
        <v>90</v>
      </c>
      <c r="D90" s="5" t="s">
        <v>2989</v>
      </c>
      <c r="E90" s="5" t="s">
        <v>2990</v>
      </c>
      <c r="F90" s="5" t="s">
        <v>2991</v>
      </c>
      <c r="G90" s="5" t="s">
        <v>2992</v>
      </c>
      <c r="J90" s="5" t="s">
        <v>3330</v>
      </c>
    </row>
    <row r="91" spans="1:10" ht="11.25">
      <c r="A91" s="5">
        <v>90</v>
      </c>
      <c r="B91" s="5" t="s">
        <v>2681</v>
      </c>
      <c r="C91" s="5" t="s">
        <v>90</v>
      </c>
      <c r="D91" s="5" t="s">
        <v>2993</v>
      </c>
      <c r="E91" s="5" t="s">
        <v>2994</v>
      </c>
      <c r="F91" s="5" t="s">
        <v>2995</v>
      </c>
      <c r="G91" s="5" t="s">
        <v>2733</v>
      </c>
      <c r="J91" s="5" t="s">
        <v>3330</v>
      </c>
    </row>
    <row r="92" spans="1:10" ht="11.25">
      <c r="A92" s="5">
        <v>91</v>
      </c>
      <c r="B92" s="5" t="s">
        <v>2681</v>
      </c>
      <c r="C92" s="5" t="s">
        <v>90</v>
      </c>
      <c r="D92" s="5" t="s">
        <v>2996</v>
      </c>
      <c r="E92" s="5" t="s">
        <v>2997</v>
      </c>
      <c r="F92" s="5" t="s">
        <v>2998</v>
      </c>
      <c r="G92" s="5" t="s">
        <v>2999</v>
      </c>
      <c r="J92" s="5" t="s">
        <v>3330</v>
      </c>
    </row>
    <row r="93" spans="1:10" ht="11.25">
      <c r="A93" s="5">
        <v>92</v>
      </c>
      <c r="B93" s="5" t="s">
        <v>2681</v>
      </c>
      <c r="C93" s="5" t="s">
        <v>90</v>
      </c>
      <c r="D93" s="5" t="s">
        <v>3000</v>
      </c>
      <c r="E93" s="5" t="s">
        <v>3001</v>
      </c>
      <c r="F93" s="5" t="s">
        <v>3002</v>
      </c>
      <c r="G93" s="5" t="s">
        <v>2804</v>
      </c>
      <c r="J93" s="5" t="s">
        <v>3330</v>
      </c>
    </row>
    <row r="94" spans="1:10" ht="11.25">
      <c r="A94" s="5">
        <v>93</v>
      </c>
      <c r="B94" s="5" t="s">
        <v>2681</v>
      </c>
      <c r="C94" s="5" t="s">
        <v>90</v>
      </c>
      <c r="D94" s="5" t="s">
        <v>3003</v>
      </c>
      <c r="E94" s="5" t="s">
        <v>3004</v>
      </c>
      <c r="F94" s="5" t="s">
        <v>3005</v>
      </c>
      <c r="G94" s="5" t="s">
        <v>2729</v>
      </c>
      <c r="J94" s="5" t="s">
        <v>3330</v>
      </c>
    </row>
    <row r="95" spans="1:10" ht="11.25">
      <c r="A95" s="5">
        <v>94</v>
      </c>
      <c r="B95" s="5" t="s">
        <v>2681</v>
      </c>
      <c r="C95" s="5" t="s">
        <v>90</v>
      </c>
      <c r="D95" s="5" t="s">
        <v>3006</v>
      </c>
      <c r="E95" s="5" t="s">
        <v>3007</v>
      </c>
      <c r="F95" s="5" t="s">
        <v>3008</v>
      </c>
      <c r="G95" s="5" t="s">
        <v>2689</v>
      </c>
      <c r="J95" s="5" t="s">
        <v>3330</v>
      </c>
    </row>
    <row r="96" spans="1:10" ht="11.25">
      <c r="A96" s="5">
        <v>95</v>
      </c>
      <c r="B96" s="5" t="s">
        <v>2681</v>
      </c>
      <c r="C96" s="5" t="s">
        <v>90</v>
      </c>
      <c r="D96" s="5" t="s">
        <v>3009</v>
      </c>
      <c r="E96" s="5" t="s">
        <v>3010</v>
      </c>
      <c r="F96" s="5" t="s">
        <v>3011</v>
      </c>
      <c r="G96" s="5" t="s">
        <v>2712</v>
      </c>
      <c r="J96" s="5" t="s">
        <v>3330</v>
      </c>
    </row>
    <row r="97" spans="1:10" ht="11.25">
      <c r="A97" s="5">
        <v>96</v>
      </c>
      <c r="B97" s="5" t="s">
        <v>2681</v>
      </c>
      <c r="C97" s="5" t="s">
        <v>90</v>
      </c>
      <c r="D97" s="5" t="s">
        <v>3012</v>
      </c>
      <c r="E97" s="5" t="s">
        <v>3013</v>
      </c>
      <c r="F97" s="5" t="s">
        <v>3014</v>
      </c>
      <c r="G97" s="5" t="s">
        <v>3015</v>
      </c>
      <c r="J97" s="5" t="s">
        <v>3330</v>
      </c>
    </row>
    <row r="98" spans="1:10" ht="11.25">
      <c r="A98" s="5">
        <v>97</v>
      </c>
      <c r="B98" s="5" t="s">
        <v>2681</v>
      </c>
      <c r="C98" s="5" t="s">
        <v>90</v>
      </c>
      <c r="D98" s="5" t="s">
        <v>3016</v>
      </c>
      <c r="E98" s="5" t="s">
        <v>3017</v>
      </c>
      <c r="F98" s="5" t="s">
        <v>3018</v>
      </c>
      <c r="G98" s="5" t="s">
        <v>2685</v>
      </c>
      <c r="H98" s="5" t="s">
        <v>3019</v>
      </c>
      <c r="J98" s="5" t="s">
        <v>3330</v>
      </c>
    </row>
    <row r="99" spans="1:10" ht="11.25">
      <c r="A99" s="5">
        <v>98</v>
      </c>
      <c r="B99" s="5" t="s">
        <v>2681</v>
      </c>
      <c r="C99" s="5" t="s">
        <v>90</v>
      </c>
      <c r="D99" s="5" t="s">
        <v>3020</v>
      </c>
      <c r="E99" s="5" t="s">
        <v>3021</v>
      </c>
      <c r="F99" s="5" t="s">
        <v>3022</v>
      </c>
      <c r="G99" s="5" t="s">
        <v>2745</v>
      </c>
      <c r="J99" s="5" t="s">
        <v>3330</v>
      </c>
    </row>
    <row r="100" spans="1:10" ht="11.25">
      <c r="A100" s="5">
        <v>99</v>
      </c>
      <c r="B100" s="5" t="s">
        <v>2681</v>
      </c>
      <c r="C100" s="5" t="s">
        <v>90</v>
      </c>
      <c r="D100" s="5" t="s">
        <v>3023</v>
      </c>
      <c r="E100" s="5" t="s">
        <v>3024</v>
      </c>
      <c r="F100" s="5" t="s">
        <v>3025</v>
      </c>
      <c r="G100" s="5" t="s">
        <v>2689</v>
      </c>
      <c r="J100" s="5" t="s">
        <v>3330</v>
      </c>
    </row>
    <row r="101" spans="1:10" ht="11.25">
      <c r="A101" s="5">
        <v>100</v>
      </c>
      <c r="B101" s="5" t="s">
        <v>2681</v>
      </c>
      <c r="C101" s="5" t="s">
        <v>90</v>
      </c>
      <c r="D101" s="5" t="s">
        <v>3026</v>
      </c>
      <c r="E101" s="5" t="s">
        <v>3027</v>
      </c>
      <c r="F101" s="5" t="s">
        <v>3028</v>
      </c>
      <c r="G101" s="5" t="s">
        <v>2737</v>
      </c>
      <c r="H101" s="5" t="s">
        <v>3029</v>
      </c>
      <c r="J101" s="5" t="s">
        <v>3330</v>
      </c>
    </row>
    <row r="102" spans="1:10" ht="11.25">
      <c r="A102" s="5">
        <v>101</v>
      </c>
      <c r="B102" s="5" t="s">
        <v>2681</v>
      </c>
      <c r="C102" s="5" t="s">
        <v>90</v>
      </c>
      <c r="D102" s="5" t="s">
        <v>3030</v>
      </c>
      <c r="E102" s="5" t="s">
        <v>3031</v>
      </c>
      <c r="F102" s="5" t="s">
        <v>3032</v>
      </c>
      <c r="G102" s="5" t="s">
        <v>2752</v>
      </c>
      <c r="J102" s="5" t="s">
        <v>3330</v>
      </c>
    </row>
    <row r="103" spans="1:10" ht="11.25">
      <c r="A103" s="5">
        <v>102</v>
      </c>
      <c r="B103" s="5" t="s">
        <v>2681</v>
      </c>
      <c r="C103" s="5" t="s">
        <v>90</v>
      </c>
      <c r="D103" s="5" t="s">
        <v>3033</v>
      </c>
      <c r="E103" s="5" t="s">
        <v>3034</v>
      </c>
      <c r="F103" s="5" t="s">
        <v>3035</v>
      </c>
      <c r="G103" s="5" t="s">
        <v>2752</v>
      </c>
      <c r="J103" s="5" t="s">
        <v>3330</v>
      </c>
    </row>
    <row r="104" spans="1:10" ht="11.25">
      <c r="A104" s="5">
        <v>103</v>
      </c>
      <c r="B104" s="5" t="s">
        <v>2681</v>
      </c>
      <c r="C104" s="5" t="s">
        <v>90</v>
      </c>
      <c r="D104" s="5" t="s">
        <v>3036</v>
      </c>
      <c r="E104" s="5" t="s">
        <v>3037</v>
      </c>
      <c r="F104" s="5" t="s">
        <v>3038</v>
      </c>
      <c r="G104" s="5" t="s">
        <v>3039</v>
      </c>
      <c r="J104" s="5" t="s">
        <v>3330</v>
      </c>
    </row>
    <row r="105" spans="1:10" ht="11.25">
      <c r="A105" s="5">
        <v>104</v>
      </c>
      <c r="B105" s="5" t="s">
        <v>2681</v>
      </c>
      <c r="C105" s="5" t="s">
        <v>90</v>
      </c>
      <c r="D105" s="5" t="s">
        <v>3040</v>
      </c>
      <c r="E105" s="5" t="s">
        <v>3041</v>
      </c>
      <c r="F105" s="5" t="s">
        <v>3042</v>
      </c>
      <c r="G105" s="5" t="s">
        <v>3043</v>
      </c>
      <c r="J105" s="5" t="s">
        <v>3330</v>
      </c>
    </row>
    <row r="106" spans="1:10" ht="11.25">
      <c r="A106" s="5">
        <v>105</v>
      </c>
      <c r="B106" s="5" t="s">
        <v>2681</v>
      </c>
      <c r="C106" s="5" t="s">
        <v>90</v>
      </c>
      <c r="D106" s="5" t="s">
        <v>3044</v>
      </c>
      <c r="E106" s="5" t="s">
        <v>3041</v>
      </c>
      <c r="F106" s="5" t="s">
        <v>3045</v>
      </c>
      <c r="G106" s="5" t="s">
        <v>3015</v>
      </c>
      <c r="J106" s="5" t="s">
        <v>3330</v>
      </c>
    </row>
    <row r="107" spans="1:10" ht="11.25">
      <c r="A107" s="5">
        <v>106</v>
      </c>
      <c r="B107" s="5" t="s">
        <v>2681</v>
      </c>
      <c r="C107" s="5" t="s">
        <v>90</v>
      </c>
      <c r="D107" s="5" t="s">
        <v>3046</v>
      </c>
      <c r="E107" s="5" t="s">
        <v>3047</v>
      </c>
      <c r="F107" s="5" t="s">
        <v>3048</v>
      </c>
      <c r="G107" s="5" t="s">
        <v>3049</v>
      </c>
      <c r="J107" s="5" t="s">
        <v>3330</v>
      </c>
    </row>
    <row r="108" spans="1:10" ht="11.25">
      <c r="A108" s="5">
        <v>107</v>
      </c>
      <c r="B108" s="5" t="s">
        <v>2681</v>
      </c>
      <c r="C108" s="5" t="s">
        <v>90</v>
      </c>
      <c r="D108" s="5" t="s">
        <v>3050</v>
      </c>
      <c r="E108" s="5" t="s">
        <v>3051</v>
      </c>
      <c r="F108" s="5" t="s">
        <v>3052</v>
      </c>
      <c r="G108" s="5" t="s">
        <v>2733</v>
      </c>
      <c r="J108" s="5" t="s">
        <v>3330</v>
      </c>
    </row>
    <row r="109" spans="1:10" ht="11.25">
      <c r="A109" s="5">
        <v>108</v>
      </c>
      <c r="B109" s="5" t="s">
        <v>2681</v>
      </c>
      <c r="C109" s="5" t="s">
        <v>90</v>
      </c>
      <c r="D109" s="5" t="s">
        <v>3053</v>
      </c>
      <c r="E109" s="5" t="s">
        <v>3054</v>
      </c>
      <c r="F109" s="5" t="s">
        <v>3055</v>
      </c>
      <c r="G109" s="5" t="s">
        <v>2733</v>
      </c>
      <c r="J109" s="5" t="s">
        <v>3330</v>
      </c>
    </row>
    <row r="110" spans="1:10" ht="11.25">
      <c r="A110" s="5">
        <v>109</v>
      </c>
      <c r="B110" s="5" t="s">
        <v>2681</v>
      </c>
      <c r="C110" s="5" t="s">
        <v>90</v>
      </c>
      <c r="D110" s="5" t="s">
        <v>3056</v>
      </c>
      <c r="E110" s="5" t="s">
        <v>3057</v>
      </c>
      <c r="F110" s="5" t="s">
        <v>3058</v>
      </c>
      <c r="G110" s="5" t="s">
        <v>2760</v>
      </c>
      <c r="J110" s="5" t="s">
        <v>3330</v>
      </c>
    </row>
    <row r="111" spans="1:10" ht="11.25">
      <c r="A111" s="5">
        <v>110</v>
      </c>
      <c r="B111" s="5" t="s">
        <v>2681</v>
      </c>
      <c r="C111" s="5" t="s">
        <v>90</v>
      </c>
      <c r="D111" s="5" t="s">
        <v>3059</v>
      </c>
      <c r="E111" s="5" t="s">
        <v>3060</v>
      </c>
      <c r="F111" s="5" t="s">
        <v>3061</v>
      </c>
      <c r="G111" s="5" t="s">
        <v>2741</v>
      </c>
      <c r="H111" s="5" t="s">
        <v>3062</v>
      </c>
      <c r="J111" s="5" t="s">
        <v>3330</v>
      </c>
    </row>
    <row r="112" spans="1:10" ht="11.25">
      <c r="A112" s="5">
        <v>111</v>
      </c>
      <c r="B112" s="5" t="s">
        <v>2681</v>
      </c>
      <c r="C112" s="5" t="s">
        <v>90</v>
      </c>
      <c r="D112" s="5" t="s">
        <v>3063</v>
      </c>
      <c r="E112" s="5" t="s">
        <v>3064</v>
      </c>
      <c r="F112" s="5" t="s">
        <v>3065</v>
      </c>
      <c r="G112" s="5" t="s">
        <v>2685</v>
      </c>
      <c r="J112" s="5" t="s">
        <v>3330</v>
      </c>
    </row>
    <row r="113" spans="1:10" ht="11.25">
      <c r="A113" s="5">
        <v>112</v>
      </c>
      <c r="B113" s="5" t="s">
        <v>2681</v>
      </c>
      <c r="C113" s="5" t="s">
        <v>90</v>
      </c>
      <c r="D113" s="5" t="s">
        <v>3066</v>
      </c>
      <c r="E113" s="5" t="s">
        <v>3067</v>
      </c>
      <c r="F113" s="5" t="s">
        <v>3068</v>
      </c>
      <c r="G113" s="5" t="s">
        <v>2760</v>
      </c>
      <c r="J113" s="5" t="s">
        <v>3330</v>
      </c>
    </row>
    <row r="114" spans="1:10" ht="11.25">
      <c r="A114" s="5">
        <v>113</v>
      </c>
      <c r="B114" s="5" t="s">
        <v>2681</v>
      </c>
      <c r="C114" s="5" t="s">
        <v>90</v>
      </c>
      <c r="D114" s="5" t="s">
        <v>3069</v>
      </c>
      <c r="E114" s="5" t="s">
        <v>3070</v>
      </c>
      <c r="F114" s="5" t="s">
        <v>3071</v>
      </c>
      <c r="G114" s="5" t="s">
        <v>3072</v>
      </c>
      <c r="H114" s="5" t="s">
        <v>3073</v>
      </c>
      <c r="J114" s="5" t="s">
        <v>3330</v>
      </c>
    </row>
    <row r="115" spans="1:10" ht="11.25">
      <c r="A115" s="5">
        <v>114</v>
      </c>
      <c r="B115" s="5" t="s">
        <v>2681</v>
      </c>
      <c r="C115" s="5" t="s">
        <v>90</v>
      </c>
      <c r="D115" s="5" t="s">
        <v>3074</v>
      </c>
      <c r="E115" s="5" t="s">
        <v>3075</v>
      </c>
      <c r="F115" s="5" t="s">
        <v>3076</v>
      </c>
      <c r="G115" s="5" t="s">
        <v>2685</v>
      </c>
      <c r="J115" s="5" t="s">
        <v>3330</v>
      </c>
    </row>
    <row r="116" spans="1:10" ht="11.25">
      <c r="A116" s="5">
        <v>115</v>
      </c>
      <c r="B116" s="5" t="s">
        <v>2681</v>
      </c>
      <c r="C116" s="5" t="s">
        <v>90</v>
      </c>
      <c r="D116" s="5" t="s">
        <v>3077</v>
      </c>
      <c r="E116" s="5" t="s">
        <v>3078</v>
      </c>
      <c r="F116" s="5" t="s">
        <v>3079</v>
      </c>
      <c r="G116" s="5" t="s">
        <v>3080</v>
      </c>
      <c r="J116" s="5" t="s">
        <v>3330</v>
      </c>
    </row>
    <row r="117" spans="1:10" ht="11.25">
      <c r="A117" s="5">
        <v>116</v>
      </c>
      <c r="B117" s="5" t="s">
        <v>2681</v>
      </c>
      <c r="C117" s="5" t="s">
        <v>90</v>
      </c>
      <c r="D117" s="5" t="s">
        <v>3081</v>
      </c>
      <c r="E117" s="5" t="s">
        <v>3082</v>
      </c>
      <c r="F117" s="5" t="s">
        <v>3083</v>
      </c>
      <c r="G117" s="5" t="s">
        <v>3080</v>
      </c>
      <c r="J117" s="5" t="s">
        <v>3330</v>
      </c>
    </row>
    <row r="118" spans="1:10" ht="11.25">
      <c r="A118" s="5">
        <v>117</v>
      </c>
      <c r="B118" s="5" t="s">
        <v>2681</v>
      </c>
      <c r="C118" s="5" t="s">
        <v>90</v>
      </c>
      <c r="D118" s="5" t="s">
        <v>3084</v>
      </c>
      <c r="E118" s="5" t="s">
        <v>3085</v>
      </c>
      <c r="F118" s="5" t="s">
        <v>3086</v>
      </c>
      <c r="G118" s="5" t="s">
        <v>2907</v>
      </c>
      <c r="J118" s="5" t="s">
        <v>3330</v>
      </c>
    </row>
    <row r="119" spans="1:10" ht="11.25">
      <c r="A119" s="5">
        <v>118</v>
      </c>
      <c r="B119" s="5" t="s">
        <v>2681</v>
      </c>
      <c r="C119" s="5" t="s">
        <v>90</v>
      </c>
      <c r="D119" s="5" t="s">
        <v>3087</v>
      </c>
      <c r="E119" s="5" t="s">
        <v>3088</v>
      </c>
      <c r="F119" s="5" t="s">
        <v>3089</v>
      </c>
      <c r="G119" s="5" t="s">
        <v>2745</v>
      </c>
      <c r="J119" s="5" t="s">
        <v>3330</v>
      </c>
    </row>
    <row r="120" spans="1:10" ht="11.25">
      <c r="A120" s="5">
        <v>119</v>
      </c>
      <c r="B120" s="5" t="s">
        <v>2681</v>
      </c>
      <c r="C120" s="5" t="s">
        <v>90</v>
      </c>
      <c r="D120" s="5" t="s">
        <v>3090</v>
      </c>
      <c r="E120" s="5" t="s">
        <v>3091</v>
      </c>
      <c r="F120" s="5" t="s">
        <v>3092</v>
      </c>
      <c r="G120" s="5" t="s">
        <v>2884</v>
      </c>
      <c r="J120" s="5" t="s">
        <v>3330</v>
      </c>
    </row>
    <row r="121" spans="1:10" ht="11.25">
      <c r="A121" s="5">
        <v>120</v>
      </c>
      <c r="B121" s="5" t="s">
        <v>2681</v>
      </c>
      <c r="C121" s="5" t="s">
        <v>90</v>
      </c>
      <c r="D121" s="5" t="s">
        <v>3093</v>
      </c>
      <c r="E121" s="5" t="s">
        <v>3094</v>
      </c>
      <c r="F121" s="5" t="s">
        <v>3095</v>
      </c>
      <c r="G121" s="5" t="s">
        <v>2733</v>
      </c>
      <c r="J121" s="5" t="s">
        <v>3330</v>
      </c>
    </row>
    <row r="122" spans="1:10" ht="11.25">
      <c r="A122" s="5">
        <v>121</v>
      </c>
      <c r="B122" s="5" t="s">
        <v>2681</v>
      </c>
      <c r="C122" s="5" t="s">
        <v>90</v>
      </c>
      <c r="D122" s="5" t="s">
        <v>3096</v>
      </c>
      <c r="E122" s="5" t="s">
        <v>3097</v>
      </c>
      <c r="F122" s="5" t="s">
        <v>3098</v>
      </c>
      <c r="G122" s="5" t="s">
        <v>3049</v>
      </c>
      <c r="J122" s="5" t="s">
        <v>3330</v>
      </c>
    </row>
    <row r="123" spans="1:10" ht="11.25">
      <c r="A123" s="5">
        <v>122</v>
      </c>
      <c r="B123" s="5" t="s">
        <v>2681</v>
      </c>
      <c r="C123" s="5" t="s">
        <v>90</v>
      </c>
      <c r="D123" s="5" t="s">
        <v>3099</v>
      </c>
      <c r="E123" s="5" t="s">
        <v>3100</v>
      </c>
      <c r="F123" s="5" t="s">
        <v>3101</v>
      </c>
      <c r="G123" s="5" t="s">
        <v>2745</v>
      </c>
      <c r="J123" s="5" t="s">
        <v>3330</v>
      </c>
    </row>
    <row r="124" spans="1:10" ht="11.25">
      <c r="A124" s="5">
        <v>123</v>
      </c>
      <c r="B124" s="5" t="s">
        <v>2681</v>
      </c>
      <c r="C124" s="5" t="s">
        <v>90</v>
      </c>
      <c r="D124" s="5" t="s">
        <v>3102</v>
      </c>
      <c r="E124" s="5" t="s">
        <v>3103</v>
      </c>
      <c r="F124" s="5" t="s">
        <v>3104</v>
      </c>
      <c r="G124" s="5" t="s">
        <v>2737</v>
      </c>
      <c r="J124" s="5" t="s">
        <v>3330</v>
      </c>
    </row>
    <row r="125" spans="1:10" ht="11.25">
      <c r="A125" s="5">
        <v>124</v>
      </c>
      <c r="B125" s="5" t="s">
        <v>2681</v>
      </c>
      <c r="C125" s="5" t="s">
        <v>90</v>
      </c>
      <c r="D125" s="5" t="s">
        <v>3105</v>
      </c>
      <c r="E125" s="5" t="s">
        <v>3106</v>
      </c>
      <c r="F125" s="5" t="s">
        <v>3107</v>
      </c>
      <c r="G125" s="5" t="s">
        <v>2712</v>
      </c>
      <c r="J125" s="5" t="s">
        <v>3330</v>
      </c>
    </row>
    <row r="126" spans="1:10" ht="11.25">
      <c r="A126" s="5">
        <v>125</v>
      </c>
      <c r="B126" s="5" t="s">
        <v>2681</v>
      </c>
      <c r="C126" s="5" t="s">
        <v>90</v>
      </c>
      <c r="D126" s="5" t="s">
        <v>3108</v>
      </c>
      <c r="E126" s="5" t="s">
        <v>3109</v>
      </c>
      <c r="F126" s="5" t="s">
        <v>3110</v>
      </c>
      <c r="G126" s="5" t="s">
        <v>3111</v>
      </c>
      <c r="J126" s="5" t="s">
        <v>3330</v>
      </c>
    </row>
    <row r="127" spans="1:10" ht="11.25">
      <c r="A127" s="5">
        <v>126</v>
      </c>
      <c r="B127" s="5" t="s">
        <v>2681</v>
      </c>
      <c r="C127" s="5" t="s">
        <v>90</v>
      </c>
      <c r="D127" s="5" t="s">
        <v>3112</v>
      </c>
      <c r="E127" s="5" t="s">
        <v>3113</v>
      </c>
      <c r="F127" s="5" t="s">
        <v>3114</v>
      </c>
      <c r="G127" s="5" t="s">
        <v>2760</v>
      </c>
      <c r="J127" s="5" t="s">
        <v>3330</v>
      </c>
    </row>
    <row r="128" spans="1:10" ht="11.25">
      <c r="A128" s="5">
        <v>127</v>
      </c>
      <c r="B128" s="5" t="s">
        <v>2681</v>
      </c>
      <c r="C128" s="5" t="s">
        <v>90</v>
      </c>
      <c r="D128" s="5" t="s">
        <v>3115</v>
      </c>
      <c r="E128" s="5" t="s">
        <v>3116</v>
      </c>
      <c r="F128" s="5" t="s">
        <v>3117</v>
      </c>
      <c r="G128" s="5" t="s">
        <v>2737</v>
      </c>
      <c r="J128" s="5" t="s">
        <v>3330</v>
      </c>
    </row>
    <row r="129" spans="1:10" ht="11.25">
      <c r="A129" s="5">
        <v>128</v>
      </c>
      <c r="B129" s="5" t="s">
        <v>2681</v>
      </c>
      <c r="C129" s="5" t="s">
        <v>90</v>
      </c>
      <c r="D129" s="5" t="s">
        <v>3118</v>
      </c>
      <c r="E129" s="5" t="s">
        <v>3119</v>
      </c>
      <c r="F129" s="5" t="s">
        <v>3120</v>
      </c>
      <c r="G129" s="5" t="s">
        <v>2685</v>
      </c>
      <c r="J129" s="5" t="s">
        <v>3330</v>
      </c>
    </row>
    <row r="130" spans="1:10" ht="11.25">
      <c r="A130" s="5">
        <v>129</v>
      </c>
      <c r="B130" s="5" t="s">
        <v>2681</v>
      </c>
      <c r="C130" s="5" t="s">
        <v>90</v>
      </c>
      <c r="D130" s="5" t="s">
        <v>3121</v>
      </c>
      <c r="E130" s="5" t="s">
        <v>3122</v>
      </c>
      <c r="F130" s="5" t="s">
        <v>3123</v>
      </c>
      <c r="G130" s="5" t="s">
        <v>2760</v>
      </c>
      <c r="J130" s="5" t="s">
        <v>3330</v>
      </c>
    </row>
    <row r="131" spans="1:10" ht="11.25">
      <c r="A131" s="5">
        <v>130</v>
      </c>
      <c r="B131" s="5" t="s">
        <v>2681</v>
      </c>
      <c r="C131" s="5" t="s">
        <v>90</v>
      </c>
      <c r="D131" s="5" t="s">
        <v>3124</v>
      </c>
      <c r="E131" s="5" t="s">
        <v>3125</v>
      </c>
      <c r="F131" s="5" t="s">
        <v>3126</v>
      </c>
      <c r="G131" s="5" t="s">
        <v>2745</v>
      </c>
      <c r="J131" s="5" t="s">
        <v>3330</v>
      </c>
    </row>
    <row r="132" spans="1:10" ht="11.25">
      <c r="A132" s="5">
        <v>131</v>
      </c>
      <c r="B132" s="5" t="s">
        <v>2681</v>
      </c>
      <c r="C132" s="5" t="s">
        <v>90</v>
      </c>
      <c r="D132" s="5" t="s">
        <v>3127</v>
      </c>
      <c r="E132" s="5" t="s">
        <v>3128</v>
      </c>
      <c r="F132" s="5" t="s">
        <v>3129</v>
      </c>
      <c r="G132" s="5" t="s">
        <v>2716</v>
      </c>
      <c r="J132" s="5" t="s">
        <v>3330</v>
      </c>
    </row>
    <row r="133" spans="1:10" ht="11.25">
      <c r="A133" s="5">
        <v>132</v>
      </c>
      <c r="B133" s="5" t="s">
        <v>2681</v>
      </c>
      <c r="C133" s="5" t="s">
        <v>90</v>
      </c>
      <c r="D133" s="5" t="s">
        <v>3130</v>
      </c>
      <c r="E133" s="5" t="s">
        <v>3131</v>
      </c>
      <c r="F133" s="5" t="s">
        <v>3132</v>
      </c>
      <c r="G133" s="5" t="s">
        <v>2685</v>
      </c>
      <c r="J133" s="5" t="s">
        <v>3330</v>
      </c>
    </row>
    <row r="134" spans="1:10" ht="11.25">
      <c r="A134" s="5">
        <v>133</v>
      </c>
      <c r="B134" s="5" t="s">
        <v>2681</v>
      </c>
      <c r="C134" s="5" t="s">
        <v>90</v>
      </c>
      <c r="D134" s="5" t="s">
        <v>3133</v>
      </c>
      <c r="E134" s="5" t="s">
        <v>3134</v>
      </c>
      <c r="F134" s="5" t="s">
        <v>3135</v>
      </c>
      <c r="G134" s="5" t="s">
        <v>3136</v>
      </c>
      <c r="J134" s="5" t="s">
        <v>3330</v>
      </c>
    </row>
    <row r="135" spans="1:10" ht="11.25">
      <c r="A135" s="5">
        <v>134</v>
      </c>
      <c r="B135" s="5" t="s">
        <v>2681</v>
      </c>
      <c r="C135" s="5" t="s">
        <v>90</v>
      </c>
      <c r="D135" s="5" t="s">
        <v>3137</v>
      </c>
      <c r="E135" s="5" t="s">
        <v>3138</v>
      </c>
      <c r="F135" s="5" t="s">
        <v>3139</v>
      </c>
      <c r="G135" s="5" t="s">
        <v>2685</v>
      </c>
      <c r="J135" s="5" t="s">
        <v>3330</v>
      </c>
    </row>
    <row r="136" spans="1:10" ht="11.25">
      <c r="A136" s="5">
        <v>135</v>
      </c>
      <c r="B136" s="5" t="s">
        <v>2681</v>
      </c>
      <c r="C136" s="5" t="s">
        <v>90</v>
      </c>
      <c r="D136" s="5" t="s">
        <v>3140</v>
      </c>
      <c r="E136" s="5" t="s">
        <v>3141</v>
      </c>
      <c r="F136" s="5" t="s">
        <v>3142</v>
      </c>
      <c r="G136" s="5" t="s">
        <v>3143</v>
      </c>
      <c r="J136" s="5" t="s">
        <v>3330</v>
      </c>
    </row>
    <row r="137" spans="1:10" ht="11.25">
      <c r="A137" s="5">
        <v>136</v>
      </c>
      <c r="B137" s="5" t="s">
        <v>2681</v>
      </c>
      <c r="C137" s="5" t="s">
        <v>90</v>
      </c>
      <c r="D137" s="5" t="s">
        <v>3144</v>
      </c>
      <c r="E137" s="5" t="s">
        <v>3145</v>
      </c>
      <c r="F137" s="5" t="s">
        <v>3146</v>
      </c>
      <c r="G137" s="5" t="s">
        <v>2733</v>
      </c>
      <c r="J137" s="5" t="s">
        <v>3330</v>
      </c>
    </row>
    <row r="138" spans="1:10" ht="11.25">
      <c r="A138" s="5">
        <v>137</v>
      </c>
      <c r="B138" s="5" t="s">
        <v>2681</v>
      </c>
      <c r="C138" s="5" t="s">
        <v>90</v>
      </c>
      <c r="D138" s="5" t="s">
        <v>3147</v>
      </c>
      <c r="E138" s="5" t="s">
        <v>3148</v>
      </c>
      <c r="F138" s="5" t="s">
        <v>3149</v>
      </c>
      <c r="G138" s="5" t="s">
        <v>2972</v>
      </c>
      <c r="J138" s="5" t="s">
        <v>3330</v>
      </c>
    </row>
    <row r="139" spans="1:10" ht="11.25">
      <c r="A139" s="5">
        <v>138</v>
      </c>
      <c r="B139" s="5" t="s">
        <v>2681</v>
      </c>
      <c r="C139" s="5" t="s">
        <v>90</v>
      </c>
      <c r="D139" s="5" t="s">
        <v>3150</v>
      </c>
      <c r="E139" s="5" t="s">
        <v>3151</v>
      </c>
      <c r="F139" s="5" t="s">
        <v>3152</v>
      </c>
      <c r="G139" s="5" t="s">
        <v>2689</v>
      </c>
      <c r="J139" s="5" t="s">
        <v>3330</v>
      </c>
    </row>
    <row r="140" spans="1:10" ht="11.25">
      <c r="A140" s="5">
        <v>139</v>
      </c>
      <c r="B140" s="5" t="s">
        <v>2681</v>
      </c>
      <c r="C140" s="5" t="s">
        <v>90</v>
      </c>
      <c r="D140" s="5" t="s">
        <v>3153</v>
      </c>
      <c r="E140" s="5" t="s">
        <v>3154</v>
      </c>
      <c r="F140" s="5" t="s">
        <v>3155</v>
      </c>
      <c r="G140" s="5" t="s">
        <v>2689</v>
      </c>
      <c r="J140" s="5" t="s">
        <v>3330</v>
      </c>
    </row>
    <row r="141" spans="1:10" ht="11.25">
      <c r="A141" s="5">
        <v>140</v>
      </c>
      <c r="B141" s="5" t="s">
        <v>2681</v>
      </c>
      <c r="C141" s="5" t="s">
        <v>90</v>
      </c>
      <c r="D141" s="5" t="s">
        <v>3156</v>
      </c>
      <c r="E141" s="5" t="s">
        <v>3157</v>
      </c>
      <c r="F141" s="5" t="s">
        <v>3158</v>
      </c>
      <c r="G141" s="5" t="s">
        <v>2712</v>
      </c>
      <c r="J141" s="5" t="s">
        <v>3330</v>
      </c>
    </row>
    <row r="142" spans="1:10" ht="11.25">
      <c r="A142" s="5">
        <v>141</v>
      </c>
      <c r="B142" s="5" t="s">
        <v>2681</v>
      </c>
      <c r="C142" s="5" t="s">
        <v>90</v>
      </c>
      <c r="D142" s="5" t="s">
        <v>3159</v>
      </c>
      <c r="E142" s="5" t="s">
        <v>3160</v>
      </c>
      <c r="F142" s="5" t="s">
        <v>3161</v>
      </c>
      <c r="G142" s="5" t="s">
        <v>2729</v>
      </c>
      <c r="J142" s="5" t="s">
        <v>3330</v>
      </c>
    </row>
    <row r="143" spans="1:10" ht="11.25">
      <c r="A143" s="5">
        <v>142</v>
      </c>
      <c r="B143" s="5" t="s">
        <v>2681</v>
      </c>
      <c r="C143" s="5" t="s">
        <v>90</v>
      </c>
      <c r="D143" s="5" t="s">
        <v>3162</v>
      </c>
      <c r="E143" s="5" t="s">
        <v>3163</v>
      </c>
      <c r="F143" s="5" t="s">
        <v>3164</v>
      </c>
      <c r="G143" s="5" t="s">
        <v>3165</v>
      </c>
      <c r="J143" s="5" t="s">
        <v>3330</v>
      </c>
    </row>
    <row r="144" spans="1:10" ht="11.25">
      <c r="A144" s="5">
        <v>143</v>
      </c>
      <c r="B144" s="5" t="s">
        <v>2681</v>
      </c>
      <c r="C144" s="5" t="s">
        <v>90</v>
      </c>
      <c r="D144" s="5" t="s">
        <v>3166</v>
      </c>
      <c r="E144" s="5" t="s">
        <v>3167</v>
      </c>
      <c r="F144" s="5" t="s">
        <v>3168</v>
      </c>
      <c r="G144" s="5" t="s">
        <v>2760</v>
      </c>
      <c r="J144" s="5" t="s">
        <v>3330</v>
      </c>
    </row>
    <row r="145" spans="1:10" ht="11.25">
      <c r="A145" s="5">
        <v>144</v>
      </c>
      <c r="B145" s="5" t="s">
        <v>2681</v>
      </c>
      <c r="C145" s="5" t="s">
        <v>90</v>
      </c>
      <c r="D145" s="5" t="s">
        <v>3169</v>
      </c>
      <c r="E145" s="5" t="s">
        <v>3170</v>
      </c>
      <c r="F145" s="5" t="s">
        <v>3171</v>
      </c>
      <c r="G145" s="5" t="s">
        <v>2716</v>
      </c>
      <c r="J145" s="5" t="s">
        <v>3330</v>
      </c>
    </row>
    <row r="146" spans="1:10" ht="11.25">
      <c r="A146" s="5">
        <v>145</v>
      </c>
      <c r="B146" s="5" t="s">
        <v>2681</v>
      </c>
      <c r="C146" s="5" t="s">
        <v>90</v>
      </c>
      <c r="D146" s="5" t="s">
        <v>3172</v>
      </c>
      <c r="E146" s="5" t="s">
        <v>3173</v>
      </c>
      <c r="F146" s="5" t="s">
        <v>3174</v>
      </c>
      <c r="G146" s="5" t="s">
        <v>3175</v>
      </c>
      <c r="J146" s="5" t="s">
        <v>3330</v>
      </c>
    </row>
    <row r="147" spans="1:10" ht="11.25">
      <c r="A147" s="5">
        <v>146</v>
      </c>
      <c r="B147" s="5" t="s">
        <v>2681</v>
      </c>
      <c r="C147" s="5" t="s">
        <v>90</v>
      </c>
      <c r="D147" s="5" t="s">
        <v>3176</v>
      </c>
      <c r="E147" s="5" t="s">
        <v>3173</v>
      </c>
      <c r="F147" s="5" t="s">
        <v>3177</v>
      </c>
      <c r="G147" s="5" t="s">
        <v>2907</v>
      </c>
      <c r="J147" s="5" t="s">
        <v>3330</v>
      </c>
    </row>
    <row r="148" spans="1:10" ht="11.25">
      <c r="A148" s="5">
        <v>147</v>
      </c>
      <c r="B148" s="5" t="s">
        <v>2681</v>
      </c>
      <c r="C148" s="5" t="s">
        <v>90</v>
      </c>
      <c r="D148" s="5" t="s">
        <v>3178</v>
      </c>
      <c r="E148" s="5" t="s">
        <v>3173</v>
      </c>
      <c r="F148" s="5" t="s">
        <v>3179</v>
      </c>
      <c r="G148" s="5" t="s">
        <v>3180</v>
      </c>
      <c r="J148" s="5" t="s">
        <v>3330</v>
      </c>
    </row>
    <row r="149" spans="1:10" ht="11.25">
      <c r="A149" s="5">
        <v>148</v>
      </c>
      <c r="B149" s="5" t="s">
        <v>2681</v>
      </c>
      <c r="C149" s="5" t="s">
        <v>90</v>
      </c>
      <c r="D149" s="5" t="s">
        <v>3181</v>
      </c>
      <c r="E149" s="5" t="s">
        <v>3173</v>
      </c>
      <c r="F149" s="5" t="s">
        <v>3182</v>
      </c>
      <c r="G149" s="5" t="s">
        <v>2712</v>
      </c>
      <c r="J149" s="5" t="s">
        <v>3330</v>
      </c>
    </row>
    <row r="150" spans="1:10" ht="11.25">
      <c r="A150" s="5">
        <v>149</v>
      </c>
      <c r="B150" s="5" t="s">
        <v>2681</v>
      </c>
      <c r="C150" s="5" t="s">
        <v>90</v>
      </c>
      <c r="D150" s="5" t="s">
        <v>3183</v>
      </c>
      <c r="E150" s="5" t="s">
        <v>3184</v>
      </c>
      <c r="F150" s="5" t="s">
        <v>3185</v>
      </c>
      <c r="G150" s="5" t="s">
        <v>2884</v>
      </c>
      <c r="J150" s="5" t="s">
        <v>3330</v>
      </c>
    </row>
    <row r="151" spans="1:10" ht="11.25">
      <c r="A151" s="5">
        <v>150</v>
      </c>
      <c r="B151" s="5" t="s">
        <v>2681</v>
      </c>
      <c r="C151" s="5" t="s">
        <v>90</v>
      </c>
      <c r="D151" s="5" t="s">
        <v>3186</v>
      </c>
      <c r="E151" s="5" t="s">
        <v>3187</v>
      </c>
      <c r="F151" s="5" t="s">
        <v>3188</v>
      </c>
      <c r="G151" s="5" t="s">
        <v>2760</v>
      </c>
      <c r="J151" s="5" t="s">
        <v>3330</v>
      </c>
    </row>
    <row r="152" spans="1:10" ht="11.25">
      <c r="A152" s="5">
        <v>151</v>
      </c>
      <c r="B152" s="5" t="s">
        <v>2681</v>
      </c>
      <c r="C152" s="5" t="s">
        <v>90</v>
      </c>
      <c r="D152" s="5" t="s">
        <v>3189</v>
      </c>
      <c r="E152" s="5" t="s">
        <v>3190</v>
      </c>
      <c r="F152" s="5" t="s">
        <v>3191</v>
      </c>
      <c r="G152" s="5" t="s">
        <v>2685</v>
      </c>
      <c r="J152" s="5" t="s">
        <v>3330</v>
      </c>
    </row>
    <row r="153" spans="1:10" ht="11.25">
      <c r="A153" s="5">
        <v>152</v>
      </c>
      <c r="B153" s="5" t="s">
        <v>2681</v>
      </c>
      <c r="C153" s="5" t="s">
        <v>90</v>
      </c>
      <c r="D153" s="5" t="s">
        <v>3192</v>
      </c>
      <c r="E153" s="5" t="s">
        <v>3193</v>
      </c>
      <c r="F153" s="5" t="s">
        <v>3194</v>
      </c>
      <c r="G153" s="5" t="s">
        <v>3039</v>
      </c>
      <c r="J153" s="5" t="s">
        <v>3330</v>
      </c>
    </row>
    <row r="154" spans="1:10" ht="11.25">
      <c r="A154" s="5">
        <v>153</v>
      </c>
      <c r="B154" s="5" t="s">
        <v>2681</v>
      </c>
      <c r="C154" s="5" t="s">
        <v>90</v>
      </c>
      <c r="D154" s="5" t="s">
        <v>3195</v>
      </c>
      <c r="E154" s="5" t="s">
        <v>3196</v>
      </c>
      <c r="F154" s="5" t="s">
        <v>3197</v>
      </c>
      <c r="G154" s="5" t="s">
        <v>3080</v>
      </c>
      <c r="J154" s="5" t="s">
        <v>3330</v>
      </c>
    </row>
    <row r="155" spans="1:10" ht="11.25">
      <c r="A155" s="5">
        <v>154</v>
      </c>
      <c r="B155" s="5" t="s">
        <v>2681</v>
      </c>
      <c r="C155" s="5" t="s">
        <v>90</v>
      </c>
      <c r="D155" s="5" t="s">
        <v>3198</v>
      </c>
      <c r="E155" s="5" t="s">
        <v>3199</v>
      </c>
      <c r="F155" s="5" t="s">
        <v>3200</v>
      </c>
      <c r="G155" s="5" t="s">
        <v>3049</v>
      </c>
      <c r="H155" s="5" t="s">
        <v>2988</v>
      </c>
      <c r="J155" s="5" t="s">
        <v>3330</v>
      </c>
    </row>
    <row r="156" spans="1:10" ht="11.25">
      <c r="A156" s="5">
        <v>155</v>
      </c>
      <c r="B156" s="5" t="s">
        <v>2681</v>
      </c>
      <c r="C156" s="5" t="s">
        <v>90</v>
      </c>
      <c r="D156" s="5" t="s">
        <v>3201</v>
      </c>
      <c r="E156" s="5" t="s">
        <v>3202</v>
      </c>
      <c r="F156" s="5" t="s">
        <v>3203</v>
      </c>
      <c r="G156" s="5" t="s">
        <v>2760</v>
      </c>
      <c r="J156" s="5" t="s">
        <v>3330</v>
      </c>
    </row>
    <row r="157" spans="1:10" ht="11.25">
      <c r="A157" s="5">
        <v>156</v>
      </c>
      <c r="B157" s="5" t="s">
        <v>2681</v>
      </c>
      <c r="C157" s="5" t="s">
        <v>90</v>
      </c>
      <c r="D157" s="5" t="s">
        <v>3204</v>
      </c>
      <c r="E157" s="5" t="s">
        <v>3205</v>
      </c>
      <c r="F157" s="5" t="s">
        <v>3206</v>
      </c>
      <c r="G157" s="5" t="s">
        <v>3080</v>
      </c>
      <c r="J157" s="5" t="s">
        <v>3330</v>
      </c>
    </row>
    <row r="158" spans="1:10" ht="11.25">
      <c r="A158" s="5">
        <v>157</v>
      </c>
      <c r="B158" s="5" t="s">
        <v>2681</v>
      </c>
      <c r="C158" s="5" t="s">
        <v>90</v>
      </c>
      <c r="D158" s="5" t="s">
        <v>3207</v>
      </c>
      <c r="E158" s="5" t="s">
        <v>3208</v>
      </c>
      <c r="F158" s="5" t="s">
        <v>3209</v>
      </c>
      <c r="G158" s="5" t="s">
        <v>2712</v>
      </c>
      <c r="J158" s="5" t="s">
        <v>3330</v>
      </c>
    </row>
    <row r="159" spans="1:10" ht="11.25">
      <c r="A159" s="5">
        <v>158</v>
      </c>
      <c r="B159" s="5" t="s">
        <v>2681</v>
      </c>
      <c r="C159" s="5" t="s">
        <v>90</v>
      </c>
      <c r="D159" s="5" t="s">
        <v>3210</v>
      </c>
      <c r="E159" s="5" t="s">
        <v>3211</v>
      </c>
      <c r="F159" s="5" t="s">
        <v>3212</v>
      </c>
      <c r="G159" s="5" t="s">
        <v>2704</v>
      </c>
      <c r="J159" s="5" t="s">
        <v>3330</v>
      </c>
    </row>
    <row r="160" spans="1:10" ht="11.25">
      <c r="A160" s="5">
        <v>159</v>
      </c>
      <c r="B160" s="5" t="s">
        <v>2681</v>
      </c>
      <c r="C160" s="5" t="s">
        <v>90</v>
      </c>
      <c r="D160" s="5" t="s">
        <v>3213</v>
      </c>
      <c r="E160" s="5" t="s">
        <v>3214</v>
      </c>
      <c r="F160" s="5" t="s">
        <v>3215</v>
      </c>
      <c r="G160" s="5" t="s">
        <v>2712</v>
      </c>
      <c r="J160" s="5" t="s">
        <v>3330</v>
      </c>
    </row>
    <row r="161" spans="1:10" ht="11.25">
      <c r="A161" s="5">
        <v>160</v>
      </c>
      <c r="B161" s="5" t="s">
        <v>2681</v>
      </c>
      <c r="C161" s="5" t="s">
        <v>90</v>
      </c>
      <c r="D161" s="5" t="s">
        <v>3216</v>
      </c>
      <c r="E161" s="5" t="s">
        <v>3217</v>
      </c>
      <c r="F161" s="5" t="s">
        <v>3218</v>
      </c>
      <c r="G161" s="5" t="s">
        <v>2884</v>
      </c>
      <c r="J161" s="5" t="s">
        <v>3330</v>
      </c>
    </row>
    <row r="162" spans="1:10" ht="11.25">
      <c r="A162" s="5">
        <v>161</v>
      </c>
      <c r="B162" s="5" t="s">
        <v>2681</v>
      </c>
      <c r="C162" s="5" t="s">
        <v>90</v>
      </c>
      <c r="D162" s="5" t="s">
        <v>3219</v>
      </c>
      <c r="E162" s="5" t="s">
        <v>3220</v>
      </c>
      <c r="F162" s="5" t="s">
        <v>3221</v>
      </c>
      <c r="G162" s="5" t="s">
        <v>2685</v>
      </c>
      <c r="J162" s="5" t="s">
        <v>3330</v>
      </c>
    </row>
    <row r="163" spans="1:10" ht="11.25">
      <c r="A163" s="5">
        <v>162</v>
      </c>
      <c r="B163" s="5" t="s">
        <v>2681</v>
      </c>
      <c r="C163" s="5" t="s">
        <v>90</v>
      </c>
      <c r="D163" s="5" t="s">
        <v>3222</v>
      </c>
      <c r="E163" s="5" t="s">
        <v>3223</v>
      </c>
      <c r="F163" s="5" t="s">
        <v>3224</v>
      </c>
      <c r="G163" s="5" t="s">
        <v>3072</v>
      </c>
      <c r="J163" s="5" t="s">
        <v>3330</v>
      </c>
    </row>
    <row r="164" spans="1:10" ht="11.25">
      <c r="A164" s="5">
        <v>163</v>
      </c>
      <c r="B164" s="5" t="s">
        <v>2681</v>
      </c>
      <c r="C164" s="5" t="s">
        <v>90</v>
      </c>
      <c r="D164" s="5" t="s">
        <v>3225</v>
      </c>
      <c r="E164" s="5" t="s">
        <v>3226</v>
      </c>
      <c r="F164" s="5" t="s">
        <v>3227</v>
      </c>
      <c r="G164" s="5" t="s">
        <v>2760</v>
      </c>
      <c r="J164" s="5" t="s">
        <v>3330</v>
      </c>
    </row>
    <row r="165" spans="1:10" ht="11.25">
      <c r="A165" s="5">
        <v>164</v>
      </c>
      <c r="B165" s="5" t="s">
        <v>2681</v>
      </c>
      <c r="C165" s="5" t="s">
        <v>90</v>
      </c>
      <c r="D165" s="5" t="s">
        <v>3228</v>
      </c>
      <c r="E165" s="5" t="s">
        <v>3229</v>
      </c>
      <c r="F165" s="5" t="s">
        <v>3230</v>
      </c>
      <c r="G165" s="5" t="s">
        <v>2685</v>
      </c>
      <c r="J165" s="5" t="s">
        <v>3330</v>
      </c>
    </row>
    <row r="166" spans="1:10" ht="11.25">
      <c r="A166" s="5">
        <v>165</v>
      </c>
      <c r="B166" s="5" t="s">
        <v>2681</v>
      </c>
      <c r="C166" s="5" t="s">
        <v>90</v>
      </c>
      <c r="D166" s="5" t="s">
        <v>3231</v>
      </c>
      <c r="E166" s="5" t="s">
        <v>3232</v>
      </c>
      <c r="F166" s="5" t="s">
        <v>3233</v>
      </c>
      <c r="G166" s="5" t="s">
        <v>3234</v>
      </c>
      <c r="J166" s="5" t="s">
        <v>3330</v>
      </c>
    </row>
    <row r="167" spans="1:10" ht="11.25">
      <c r="A167" s="5">
        <v>166</v>
      </c>
      <c r="B167" s="5" t="s">
        <v>2681</v>
      </c>
      <c r="C167" s="5" t="s">
        <v>90</v>
      </c>
      <c r="D167" s="5" t="s">
        <v>3235</v>
      </c>
      <c r="E167" s="5" t="s">
        <v>3236</v>
      </c>
      <c r="F167" s="5" t="s">
        <v>3237</v>
      </c>
      <c r="G167" s="5" t="s">
        <v>2712</v>
      </c>
      <c r="J167" s="5" t="s">
        <v>3330</v>
      </c>
    </row>
    <row r="168" spans="1:10" ht="11.25">
      <c r="A168" s="5">
        <v>167</v>
      </c>
      <c r="B168" s="5" t="s">
        <v>2681</v>
      </c>
      <c r="C168" s="5" t="s">
        <v>90</v>
      </c>
      <c r="D168" s="5" t="s">
        <v>3238</v>
      </c>
      <c r="E168" s="5" t="s">
        <v>3239</v>
      </c>
      <c r="F168" s="5" t="s">
        <v>3240</v>
      </c>
      <c r="G168" s="5" t="s">
        <v>2733</v>
      </c>
      <c r="J168" s="5" t="s">
        <v>3330</v>
      </c>
    </row>
    <row r="169" spans="1:10" ht="11.25">
      <c r="A169" s="5">
        <v>168</v>
      </c>
      <c r="B169" s="5" t="s">
        <v>2681</v>
      </c>
      <c r="C169" s="5" t="s">
        <v>90</v>
      </c>
      <c r="D169" s="5" t="s">
        <v>3241</v>
      </c>
      <c r="E169" s="5" t="s">
        <v>3242</v>
      </c>
      <c r="F169" s="5" t="s">
        <v>3243</v>
      </c>
      <c r="G169" s="5" t="s">
        <v>2737</v>
      </c>
      <c r="J169" s="5" t="s">
        <v>3330</v>
      </c>
    </row>
    <row r="170" spans="1:10" ht="11.25">
      <c r="A170" s="5">
        <v>169</v>
      </c>
      <c r="B170" s="5" t="s">
        <v>2681</v>
      </c>
      <c r="C170" s="5" t="s">
        <v>90</v>
      </c>
      <c r="D170" s="5" t="s">
        <v>3244</v>
      </c>
      <c r="E170" s="5" t="s">
        <v>3245</v>
      </c>
      <c r="F170" s="5" t="s">
        <v>3246</v>
      </c>
      <c r="G170" s="5" t="s">
        <v>2741</v>
      </c>
      <c r="J170" s="5" t="s">
        <v>3330</v>
      </c>
    </row>
    <row r="171" spans="1:10" ht="11.25">
      <c r="A171" s="5">
        <v>170</v>
      </c>
      <c r="B171" s="5" t="s">
        <v>2681</v>
      </c>
      <c r="C171" s="5" t="s">
        <v>90</v>
      </c>
      <c r="D171" s="5" t="s">
        <v>3247</v>
      </c>
      <c r="E171" s="5" t="s">
        <v>3248</v>
      </c>
      <c r="F171" s="5" t="s">
        <v>3249</v>
      </c>
      <c r="G171" s="5" t="s">
        <v>2852</v>
      </c>
      <c r="J171" s="5" t="s">
        <v>3330</v>
      </c>
    </row>
    <row r="172" spans="1:10" ht="11.25">
      <c r="A172" s="5">
        <v>171</v>
      </c>
      <c r="B172" s="5" t="s">
        <v>2681</v>
      </c>
      <c r="C172" s="5" t="s">
        <v>90</v>
      </c>
      <c r="D172" s="5" t="s">
        <v>3250</v>
      </c>
      <c r="E172" s="5" t="s">
        <v>3251</v>
      </c>
      <c r="F172" s="5" t="s">
        <v>3252</v>
      </c>
      <c r="G172" s="5" t="s">
        <v>2999</v>
      </c>
      <c r="J172" s="5" t="s">
        <v>3330</v>
      </c>
    </row>
    <row r="173" spans="1:10" ht="11.25">
      <c r="A173" s="5">
        <v>172</v>
      </c>
      <c r="B173" s="5" t="s">
        <v>2681</v>
      </c>
      <c r="C173" s="5" t="s">
        <v>90</v>
      </c>
      <c r="D173" s="5" t="s">
        <v>3253</v>
      </c>
      <c r="E173" s="5" t="s">
        <v>3254</v>
      </c>
      <c r="F173" s="5" t="s">
        <v>3255</v>
      </c>
      <c r="G173" s="5" t="s">
        <v>3175</v>
      </c>
      <c r="J173" s="5" t="s">
        <v>3330</v>
      </c>
    </row>
    <row r="174" spans="1:10" ht="11.25">
      <c r="A174" s="5">
        <v>173</v>
      </c>
      <c r="B174" s="5" t="s">
        <v>2681</v>
      </c>
      <c r="C174" s="5" t="s">
        <v>90</v>
      </c>
      <c r="D174" s="5" t="s">
        <v>3256</v>
      </c>
      <c r="E174" s="5" t="s">
        <v>3257</v>
      </c>
      <c r="F174" s="5" t="s">
        <v>3258</v>
      </c>
      <c r="G174" s="5" t="s">
        <v>3072</v>
      </c>
      <c r="J174" s="5" t="s">
        <v>3330</v>
      </c>
    </row>
    <row r="175" spans="1:10" ht="11.25">
      <c r="A175" s="5">
        <v>174</v>
      </c>
      <c r="B175" s="5" t="s">
        <v>2681</v>
      </c>
      <c r="C175" s="5" t="s">
        <v>90</v>
      </c>
      <c r="D175" s="5" t="s">
        <v>3259</v>
      </c>
      <c r="E175" s="5" t="s">
        <v>3260</v>
      </c>
      <c r="F175" s="5" t="s">
        <v>3261</v>
      </c>
      <c r="G175" s="5" t="s">
        <v>2737</v>
      </c>
      <c r="J175" s="5" t="s">
        <v>3330</v>
      </c>
    </row>
    <row r="176" spans="1:10" ht="11.25">
      <c r="A176" s="5">
        <v>175</v>
      </c>
      <c r="B176" s="5" t="s">
        <v>2681</v>
      </c>
      <c r="C176" s="5" t="s">
        <v>90</v>
      </c>
      <c r="D176" s="5" t="s">
        <v>3262</v>
      </c>
      <c r="E176" s="5" t="s">
        <v>3263</v>
      </c>
      <c r="F176" s="5" t="s">
        <v>3264</v>
      </c>
      <c r="G176" s="5" t="s">
        <v>3265</v>
      </c>
      <c r="J176" s="5" t="s">
        <v>3330</v>
      </c>
    </row>
    <row r="177" spans="1:10" ht="11.25">
      <c r="A177" s="5">
        <v>176</v>
      </c>
      <c r="B177" s="5" t="s">
        <v>2681</v>
      </c>
      <c r="C177" s="5" t="s">
        <v>90</v>
      </c>
      <c r="D177" s="5" t="s">
        <v>3266</v>
      </c>
      <c r="E177" s="5" t="s">
        <v>3267</v>
      </c>
      <c r="F177" s="5" t="s">
        <v>3268</v>
      </c>
      <c r="G177" s="5" t="s">
        <v>2700</v>
      </c>
      <c r="J177" s="5" t="s">
        <v>3330</v>
      </c>
    </row>
    <row r="178" spans="1:10" ht="11.25">
      <c r="A178" s="5">
        <v>177</v>
      </c>
      <c r="B178" s="5" t="s">
        <v>2681</v>
      </c>
      <c r="C178" s="5" t="s">
        <v>90</v>
      </c>
      <c r="D178" s="5" t="s">
        <v>3269</v>
      </c>
      <c r="E178" s="5" t="s">
        <v>3270</v>
      </c>
      <c r="F178" s="5" t="s">
        <v>3271</v>
      </c>
      <c r="G178" s="5" t="s">
        <v>2700</v>
      </c>
      <c r="J178" s="5" t="s">
        <v>3330</v>
      </c>
    </row>
    <row r="179" spans="1:10" ht="11.25">
      <c r="A179" s="5">
        <v>178</v>
      </c>
      <c r="B179" s="5" t="s">
        <v>2681</v>
      </c>
      <c r="C179" s="5" t="s">
        <v>90</v>
      </c>
      <c r="D179" s="5" t="s">
        <v>3272</v>
      </c>
      <c r="E179" s="5" t="s">
        <v>3273</v>
      </c>
      <c r="F179" s="5" t="s">
        <v>2831</v>
      </c>
      <c r="G179" s="5" t="s">
        <v>3274</v>
      </c>
      <c r="J179" s="5" t="s">
        <v>3330</v>
      </c>
    </row>
    <row r="180" spans="1:10" ht="11.25">
      <c r="A180" s="5">
        <v>179</v>
      </c>
      <c r="B180" s="5" t="s">
        <v>2681</v>
      </c>
      <c r="C180" s="5" t="s">
        <v>90</v>
      </c>
      <c r="D180" s="5" t="s">
        <v>3275</v>
      </c>
      <c r="E180" s="5" t="s">
        <v>3276</v>
      </c>
      <c r="F180" s="5" t="s">
        <v>3277</v>
      </c>
      <c r="G180" s="5" t="s">
        <v>2737</v>
      </c>
      <c r="J180" s="5" t="s">
        <v>3330</v>
      </c>
    </row>
    <row r="181" spans="1:10" ht="11.25">
      <c r="A181" s="5">
        <v>180</v>
      </c>
      <c r="B181" s="5" t="s">
        <v>2681</v>
      </c>
      <c r="C181" s="5" t="s">
        <v>90</v>
      </c>
      <c r="D181" s="5" t="s">
        <v>3278</v>
      </c>
      <c r="E181" s="5" t="s">
        <v>3279</v>
      </c>
      <c r="F181" s="5" t="s">
        <v>3280</v>
      </c>
      <c r="G181" s="5" t="s">
        <v>2903</v>
      </c>
      <c r="J181" s="5" t="s">
        <v>3330</v>
      </c>
    </row>
    <row r="182" spans="1:10" ht="11.25">
      <c r="A182" s="5">
        <v>181</v>
      </c>
      <c r="B182" s="5" t="s">
        <v>2681</v>
      </c>
      <c r="C182" s="5" t="s">
        <v>90</v>
      </c>
      <c r="D182" s="5" t="s">
        <v>3281</v>
      </c>
      <c r="E182" s="5" t="s">
        <v>3282</v>
      </c>
      <c r="F182" s="5" t="s">
        <v>3283</v>
      </c>
      <c r="G182" s="5" t="s">
        <v>3284</v>
      </c>
      <c r="J182" s="5" t="s">
        <v>3330</v>
      </c>
    </row>
    <row r="183" spans="1:10" ht="11.25">
      <c r="A183" s="5">
        <v>182</v>
      </c>
      <c r="B183" s="5" t="s">
        <v>2681</v>
      </c>
      <c r="C183" s="5" t="s">
        <v>90</v>
      </c>
      <c r="D183" s="5" t="s">
        <v>3285</v>
      </c>
      <c r="E183" s="5" t="s">
        <v>3286</v>
      </c>
      <c r="F183" s="5" t="s">
        <v>3287</v>
      </c>
      <c r="G183" s="5" t="s">
        <v>3288</v>
      </c>
      <c r="J183" s="5" t="s">
        <v>3330</v>
      </c>
    </row>
    <row r="184" spans="1:10" ht="11.25">
      <c r="A184" s="5">
        <v>183</v>
      </c>
      <c r="B184" s="5" t="s">
        <v>2681</v>
      </c>
      <c r="C184" s="5" t="s">
        <v>90</v>
      </c>
      <c r="D184" s="5" t="s">
        <v>3289</v>
      </c>
      <c r="E184" s="5" t="s">
        <v>3290</v>
      </c>
      <c r="F184" s="5" t="s">
        <v>3291</v>
      </c>
      <c r="G184" s="5" t="s">
        <v>2752</v>
      </c>
      <c r="J184" s="5" t="s">
        <v>3330</v>
      </c>
    </row>
    <row r="185" spans="1:10" ht="11.25">
      <c r="A185" s="5">
        <v>184</v>
      </c>
      <c r="B185" s="5" t="s">
        <v>2681</v>
      </c>
      <c r="C185" s="5" t="s">
        <v>90</v>
      </c>
      <c r="D185" s="5" t="s">
        <v>3292</v>
      </c>
      <c r="E185" s="5" t="s">
        <v>3293</v>
      </c>
      <c r="F185" s="5" t="s">
        <v>3294</v>
      </c>
      <c r="G185" s="5" t="s">
        <v>2685</v>
      </c>
      <c r="J185" s="5" t="s">
        <v>3330</v>
      </c>
    </row>
    <row r="186" spans="1:10" ht="11.25">
      <c r="A186" s="5">
        <v>185</v>
      </c>
      <c r="B186" s="5" t="s">
        <v>2681</v>
      </c>
      <c r="C186" s="5" t="s">
        <v>90</v>
      </c>
      <c r="D186" s="5" t="s">
        <v>3295</v>
      </c>
      <c r="E186" s="5" t="s">
        <v>3296</v>
      </c>
      <c r="F186" s="5" t="s">
        <v>3297</v>
      </c>
      <c r="G186" s="5" t="s">
        <v>2760</v>
      </c>
      <c r="J186" s="5" t="s">
        <v>3330</v>
      </c>
    </row>
    <row r="187" spans="1:10" ht="11.25">
      <c r="A187" s="5">
        <v>186</v>
      </c>
      <c r="B187" s="5" t="s">
        <v>2681</v>
      </c>
      <c r="C187" s="5" t="s">
        <v>90</v>
      </c>
      <c r="D187" s="5" t="s">
        <v>3298</v>
      </c>
      <c r="E187" s="5" t="s">
        <v>3299</v>
      </c>
      <c r="F187" s="5" t="s">
        <v>3300</v>
      </c>
      <c r="G187" s="5" t="s">
        <v>2685</v>
      </c>
      <c r="J187" s="5" t="s">
        <v>3330</v>
      </c>
    </row>
    <row r="188" spans="1:10" ht="11.25">
      <c r="A188" s="5">
        <v>187</v>
      </c>
      <c r="B188" s="5" t="s">
        <v>2681</v>
      </c>
      <c r="C188" s="5" t="s">
        <v>90</v>
      </c>
      <c r="D188" s="5" t="s">
        <v>3301</v>
      </c>
      <c r="E188" s="5" t="s">
        <v>3302</v>
      </c>
      <c r="F188" s="5" t="s">
        <v>3303</v>
      </c>
      <c r="G188" s="5" t="s">
        <v>3304</v>
      </c>
      <c r="J188" s="5" t="s">
        <v>3330</v>
      </c>
    </row>
    <row r="189" spans="1:10" ht="11.25">
      <c r="A189" s="5">
        <v>188</v>
      </c>
      <c r="B189" s="5" t="s">
        <v>2681</v>
      </c>
      <c r="C189" s="5" t="s">
        <v>90</v>
      </c>
      <c r="D189" s="5" t="s">
        <v>3305</v>
      </c>
      <c r="E189" s="5" t="s">
        <v>3306</v>
      </c>
      <c r="F189" s="5" t="s">
        <v>3307</v>
      </c>
      <c r="G189" s="5" t="s">
        <v>2950</v>
      </c>
      <c r="J189" s="5" t="s">
        <v>3330</v>
      </c>
    </row>
    <row r="190" spans="1:10" ht="11.25">
      <c r="A190" s="5">
        <v>189</v>
      </c>
      <c r="B190" s="5" t="s">
        <v>2681</v>
      </c>
      <c r="C190" s="5" t="s">
        <v>90</v>
      </c>
      <c r="D190" s="5" t="s">
        <v>3308</v>
      </c>
      <c r="E190" s="5" t="s">
        <v>3309</v>
      </c>
      <c r="F190" s="5" t="s">
        <v>3310</v>
      </c>
      <c r="G190" s="5" t="s">
        <v>2685</v>
      </c>
      <c r="J190" s="5" t="s">
        <v>3330</v>
      </c>
    </row>
    <row r="191" spans="1:10" ht="11.25">
      <c r="A191" s="5">
        <v>190</v>
      </c>
      <c r="B191" s="5" t="s">
        <v>2681</v>
      </c>
      <c r="C191" s="5" t="s">
        <v>90</v>
      </c>
      <c r="D191" s="5" t="s">
        <v>3311</v>
      </c>
      <c r="E191" s="5" t="s">
        <v>3312</v>
      </c>
      <c r="F191" s="5" t="s">
        <v>3313</v>
      </c>
      <c r="G191" s="5" t="s">
        <v>3314</v>
      </c>
      <c r="J191" s="5" t="s">
        <v>3330</v>
      </c>
    </row>
    <row r="192" spans="1:10" ht="11.25">
      <c r="A192" s="5">
        <v>191</v>
      </c>
      <c r="B192" s="5" t="s">
        <v>2681</v>
      </c>
      <c r="C192" s="5" t="s">
        <v>90</v>
      </c>
      <c r="D192" s="5" t="s">
        <v>3315</v>
      </c>
      <c r="E192" s="5" t="s">
        <v>3316</v>
      </c>
      <c r="F192" s="5" t="s">
        <v>3317</v>
      </c>
      <c r="G192" s="5" t="s">
        <v>2870</v>
      </c>
      <c r="H192" s="5" t="s">
        <v>3318</v>
      </c>
      <c r="J192" s="5" t="s">
        <v>3330</v>
      </c>
    </row>
    <row r="193" spans="1:10" ht="11.25">
      <c r="A193" s="5">
        <v>192</v>
      </c>
      <c r="B193" s="5" t="s">
        <v>2681</v>
      </c>
      <c r="C193" s="5" t="s">
        <v>90</v>
      </c>
      <c r="D193" s="5" t="s">
        <v>3319</v>
      </c>
      <c r="E193" s="5" t="s">
        <v>3320</v>
      </c>
      <c r="F193" s="5" t="s">
        <v>3321</v>
      </c>
      <c r="G193" s="5" t="s">
        <v>3322</v>
      </c>
      <c r="J193" s="5" t="s">
        <v>3330</v>
      </c>
    </row>
    <row r="194" spans="1:10" ht="11.25">
      <c r="A194" s="5">
        <v>193</v>
      </c>
      <c r="B194" s="5" t="s">
        <v>2681</v>
      </c>
      <c r="C194" s="5" t="s">
        <v>90</v>
      </c>
      <c r="D194" s="5" t="s">
        <v>3323</v>
      </c>
      <c r="E194" s="5" t="s">
        <v>3324</v>
      </c>
      <c r="F194" s="5" t="s">
        <v>3303</v>
      </c>
      <c r="G194" s="5" t="s">
        <v>3325</v>
      </c>
      <c r="J194" s="5" t="s">
        <v>3330</v>
      </c>
    </row>
    <row r="195" spans="1:10" ht="11.25">
      <c r="A195" s="5">
        <v>194</v>
      </c>
      <c r="B195" s="5" t="s">
        <v>2681</v>
      </c>
      <c r="C195" s="5" t="s">
        <v>90</v>
      </c>
      <c r="D195" s="5" t="s">
        <v>3326</v>
      </c>
      <c r="E195" s="5" t="s">
        <v>3327</v>
      </c>
      <c r="F195" s="5" t="s">
        <v>3328</v>
      </c>
      <c r="G195" s="5" t="s">
        <v>3329</v>
      </c>
      <c r="J195" s="5" t="s">
        <v>3330</v>
      </c>
    </row>
  </sheetData>
  <sheetProtection formatColumns="0" formatRows="0"/>
  <pageMargins left="0.75" right="0.75" top="1" bottom="1" header="0.5" footer="0.5"/>
  <pageSetup orientation="portrait"/>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529700f-9e99-43ff-9ac3-1afc4e8ce0e7}">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a0c2983-114d-45ff-833b-0f59465b53df}">
  <sheetPr codeName="List02">
    <tabColor rgb="FFCCCCFF"/>
  </sheetPr>
  <dimension ref="A1:X40"/>
  <sheetViews>
    <sheetView showGridLines="0" workbookViewId="0" topLeftCell="L4">
      <selection pane="topLeft" activeCell="R21" sqref="R21:R22"/>
    </sheetView>
  </sheetViews>
  <sheetFormatPr defaultColWidth="9.14285714285714" defaultRowHeight="11.25"/>
  <cols>
    <col min="1" max="2" width="3.71428571428571" style="210" hidden="1" customWidth="1"/>
    <col min="3" max="3" width="3.71428571428571" style="102" customWidth="1"/>
    <col min="4" max="4" width="6.14285714285714" style="102" customWidth="1"/>
    <col min="5" max="5" width="50.7142857142857" style="102" customWidth="1"/>
    <col min="6" max="6" width="33.8571428571429" style="102" customWidth="1"/>
    <col min="7" max="7" width="8.57142857142857" style="102" customWidth="1"/>
    <col min="8" max="8" width="3.71428571428571" style="102" customWidth="1"/>
    <col min="9" max="9" width="5.42857142857143" style="102" customWidth="1"/>
    <col min="10" max="10" width="47.8571428571429" style="102" customWidth="1"/>
    <col min="11" max="12" width="3.71428571428571" style="102" customWidth="1"/>
    <col min="13" max="13" width="5.71428571428571" style="102" customWidth="1"/>
    <col min="14" max="14" width="28.1428571428571" style="102" customWidth="1"/>
    <col min="15" max="16" width="3.71428571428571" style="102" customWidth="1"/>
    <col min="17" max="17" width="5.71428571428571" style="102" customWidth="1"/>
    <col min="18" max="18" width="34.4285714285714" style="102" customWidth="1"/>
    <col min="19" max="20" width="3.71428571428571" style="535" customWidth="1"/>
    <col min="21" max="21" width="5.71428571428571" style="535" customWidth="1"/>
    <col min="22" max="22" width="34.4285714285714" style="535" customWidth="1"/>
    <col min="23" max="23" width="30.7142857142857" style="102" customWidth="1"/>
    <col min="24" max="24" width="3.71428571428571" style="102" customWidth="1"/>
    <col min="25" max="16384" width="9.14285714285714" style="102"/>
  </cols>
  <sheetData>
    <row r="1" spans="1:1" ht="11.25" customHeight="1" hidden="1">
      <c r="A1" s="216"/>
    </row>
    <row r="2" ht="11.25" customHeight="1" hidden="1"/>
    <row r="3" ht="11.25" customHeight="1" hidden="1"/>
    <row r="4" ht="3" customHeight="1"/>
    <row r="5" spans="1:23" s="120" customFormat="1" ht="29.1" customHeight="1">
      <c r="A5" s="211"/>
      <c r="B5" s="211"/>
      <c r="D5" s="1144" t="s">
        <v>713</v>
      </c>
      <c r="E5" s="1145"/>
      <c r="F5" s="1145"/>
      <c r="G5" s="1145"/>
      <c r="H5" s="1145"/>
      <c r="I5" s="1145"/>
      <c r="J5" s="1146"/>
      <c r="K5" s="437"/>
      <c r="L5" s="176"/>
      <c r="M5" s="176"/>
      <c r="N5" s="176"/>
      <c r="O5" s="176"/>
      <c r="P5" s="176"/>
      <c r="Q5" s="176"/>
      <c r="R5" s="176"/>
      <c r="S5" s="569"/>
      <c r="T5" s="569"/>
      <c r="U5" s="569"/>
      <c r="V5" s="569"/>
      <c r="W5" s="176"/>
    </row>
    <row r="6" spans="1:22" s="470" customFormat="1" ht="3" customHeight="1">
      <c r="A6" s="312"/>
      <c r="B6" s="312"/>
      <c r="D6" s="1154"/>
      <c r="E6" s="1155"/>
      <c r="F6" s="1155"/>
      <c r="G6" s="1155"/>
      <c r="H6" s="1155"/>
      <c r="I6" s="1155"/>
      <c r="J6" s="1156"/>
      <c r="S6" s="647"/>
      <c r="T6" s="647"/>
      <c r="U6" s="647"/>
      <c r="V6" s="647"/>
    </row>
    <row r="7" spans="1:22" s="470" customFormat="1" ht="5.25" customHeight="1" hidden="1">
      <c r="A7" s="312"/>
      <c r="B7" s="312"/>
      <c r="E7" s="1157"/>
      <c r="F7" s="1157"/>
      <c r="G7" s="1153"/>
      <c r="H7" s="1153"/>
      <c r="I7" s="1153"/>
      <c r="J7" s="1153"/>
      <c r="S7" s="647"/>
      <c r="T7" s="647"/>
      <c r="U7" s="647"/>
      <c r="V7" s="647"/>
    </row>
    <row r="8" spans="1:22" s="470" customFormat="1" ht="5.25" customHeight="1" hidden="1">
      <c r="A8" s="312"/>
      <c r="B8" s="312"/>
      <c r="E8" s="1157"/>
      <c r="F8" s="1157"/>
      <c r="G8" s="1153"/>
      <c r="H8" s="1153"/>
      <c r="I8" s="1153"/>
      <c r="J8" s="1153"/>
      <c r="S8" s="647"/>
      <c r="T8" s="647"/>
      <c r="U8" s="647"/>
      <c r="V8" s="647"/>
    </row>
    <row r="9" spans="1:22" s="470" customFormat="1" ht="5.25" customHeight="1" hidden="1">
      <c r="A9" s="312"/>
      <c r="B9" s="312"/>
      <c r="E9" s="1157"/>
      <c r="F9" s="1157"/>
      <c r="G9" s="1153"/>
      <c r="H9" s="1153"/>
      <c r="I9" s="1153"/>
      <c r="J9" s="1153"/>
      <c r="S9" s="647"/>
      <c r="T9" s="647"/>
      <c r="U9" s="647"/>
      <c r="V9" s="647"/>
    </row>
    <row r="10" spans="1:10" s="647" customFormat="1" ht="5.25" hidden="1">
      <c r="A10" s="312"/>
      <c r="B10" s="312"/>
      <c r="E10" s="1158"/>
      <c r="F10" s="1158"/>
      <c r="G10" s="842"/>
      <c r="H10" s="466"/>
      <c r="I10" s="795"/>
      <c r="J10" s="795"/>
    </row>
    <row r="11" spans="1:22" s="159" customFormat="1" ht="18.75" customHeight="1" hidden="1">
      <c r="A11" s="312"/>
      <c r="B11" s="312"/>
      <c r="D11" s="152"/>
      <c r="E11" s="1159" t="s">
        <v>720</v>
      </c>
      <c r="F11" s="1159"/>
      <c r="G11" s="1310" t="s">
        <v>85</v>
      </c>
      <c r="H11" s="468"/>
      <c r="I11" s="166"/>
      <c r="J11" s="152"/>
      <c r="K11" s="153"/>
      <c r="L11" s="152"/>
      <c r="M11" s="152"/>
      <c r="N11" s="153"/>
      <c r="O11" s="153"/>
      <c r="P11" s="152"/>
      <c r="Q11" s="152"/>
      <c r="R11" s="153"/>
      <c r="S11" s="555"/>
      <c r="T11" s="554"/>
      <c r="U11" s="554"/>
      <c r="V11" s="555"/>
    </row>
    <row r="12" spans="1:22" s="470" customFormat="1" ht="18.75" hidden="1">
      <c r="A12" s="312"/>
      <c r="B12" s="312"/>
      <c r="E12" s="1159" t="s">
        <v>721</v>
      </c>
      <c r="F12" s="1159"/>
      <c r="G12" s="1310" t="s">
        <v>85</v>
      </c>
      <c r="H12" s="468"/>
      <c r="I12" s="466"/>
      <c r="J12" s="469"/>
      <c r="K12" s="465"/>
      <c r="L12" s="465"/>
      <c r="M12" s="465"/>
      <c r="N12" s="464"/>
      <c r="O12" s="465"/>
      <c r="P12" s="465"/>
      <c r="Q12" s="465"/>
      <c r="R12" s="464"/>
      <c r="S12" s="646"/>
      <c r="T12" s="646"/>
      <c r="U12" s="646"/>
      <c r="V12" s="645"/>
    </row>
    <row r="13" spans="1:22" s="470" customFormat="1" ht="5.25" customHeight="1" hidden="1">
      <c r="A13" s="312"/>
      <c r="B13" s="312"/>
      <c r="E13" s="1152"/>
      <c r="F13" s="1152"/>
      <c r="G13" s="467"/>
      <c r="H13" s="466"/>
      <c r="I13" s="465"/>
      <c r="J13" s="465"/>
      <c r="K13" s="465"/>
      <c r="L13" s="465"/>
      <c r="M13" s="465"/>
      <c r="N13" s="464"/>
      <c r="O13" s="465"/>
      <c r="P13" s="465"/>
      <c r="Q13" s="465"/>
      <c r="R13" s="464"/>
      <c r="S13" s="646"/>
      <c r="T13" s="646"/>
      <c r="U13" s="646"/>
      <c r="V13" s="645"/>
    </row>
    <row r="14" spans="1:22" s="470" customFormat="1" ht="5.25" customHeight="1" hidden="1">
      <c r="A14" s="312"/>
      <c r="B14" s="312"/>
      <c r="S14" s="647"/>
      <c r="T14" s="647"/>
      <c r="U14" s="647"/>
      <c r="V14" s="647"/>
    </row>
    <row r="15" spans="1:22" s="463" customFormat="1" ht="5.25" customHeight="1" hidden="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4:23" ht="27" customHeight="1">
      <c r="D17" s="1151" t="s">
        <v>92</v>
      </c>
      <c r="E17" s="1151" t="s">
        <v>297</v>
      </c>
      <c r="F17" s="1151" t="s">
        <v>80</v>
      </c>
      <c r="G17" s="1151" t="s">
        <v>439</v>
      </c>
      <c r="H17" s="1151" t="s">
        <v>92</v>
      </c>
      <c r="I17" s="1151"/>
      <c r="J17" s="1151" t="s">
        <v>20</v>
      </c>
      <c r="K17" s="1163" t="s">
        <v>480</v>
      </c>
      <c r="L17" s="1163"/>
      <c r="M17" s="1163"/>
      <c r="N17" s="1163"/>
      <c r="O17" s="1163" t="s">
        <v>711</v>
      </c>
      <c r="P17" s="1163"/>
      <c r="Q17" s="1163"/>
      <c r="R17" s="1163"/>
      <c r="S17" s="1163" t="s">
        <v>712</v>
      </c>
      <c r="T17" s="1163"/>
      <c r="U17" s="1163"/>
      <c r="V17" s="1163"/>
      <c r="W17" s="1151" t="s">
        <v>244</v>
      </c>
    </row>
    <row r="18" spans="4:23" ht="30.75" customHeight="1">
      <c r="D18" s="1151"/>
      <c r="E18" s="1151"/>
      <c r="F18" s="1151"/>
      <c r="G18" s="1151"/>
      <c r="H18" s="1151"/>
      <c r="I18" s="1151"/>
      <c r="J18" s="1151"/>
      <c r="K18" s="115" t="s">
        <v>300</v>
      </c>
      <c r="L18" s="1151" t="s">
        <v>92</v>
      </c>
      <c r="M18" s="1151"/>
      <c r="N18" s="115" t="s">
        <v>230</v>
      </c>
      <c r="O18" s="115" t="s">
        <v>300</v>
      </c>
      <c r="P18" s="1151" t="s">
        <v>92</v>
      </c>
      <c r="Q18" s="1151"/>
      <c r="R18" s="115" t="s">
        <v>230</v>
      </c>
      <c r="S18" s="542" t="s">
        <v>300</v>
      </c>
      <c r="T18" s="1151" t="s">
        <v>92</v>
      </c>
      <c r="U18" s="1151"/>
      <c r="V18" s="542" t="s">
        <v>400</v>
      </c>
      <c r="W18" s="1151"/>
    </row>
    <row r="19" spans="1:23" s="406" customFormat="1" ht="12" customHeight="1">
      <c r="A19" s="405"/>
      <c r="B19" s="405"/>
      <c r="D19" s="42" t="s">
        <v>93</v>
      </c>
      <c r="E19" s="42" t="s">
        <v>49</v>
      </c>
      <c r="F19" s="42" t="s">
        <v>50</v>
      </c>
      <c r="G19" s="42" t="s">
        <v>51</v>
      </c>
      <c r="H19" s="1160" t="s">
        <v>68</v>
      </c>
      <c r="I19" s="1160"/>
      <c r="J19" s="42" t="s">
        <v>69</v>
      </c>
      <c r="K19" s="42" t="s">
        <v>183</v>
      </c>
      <c r="L19" s="1160" t="s">
        <v>184</v>
      </c>
      <c r="M19" s="1160"/>
      <c r="N19" s="42" t="s">
        <v>208</v>
      </c>
      <c r="O19" s="42" t="s">
        <v>209</v>
      </c>
      <c r="P19" s="1160" t="s">
        <v>210</v>
      </c>
      <c r="Q19" s="1160"/>
      <c r="R19" s="42" t="s">
        <v>211</v>
      </c>
      <c r="S19" s="527" t="s">
        <v>210</v>
      </c>
      <c r="T19" s="1160" t="s">
        <v>211</v>
      </c>
      <c r="U19" s="1160"/>
      <c r="V19" s="527" t="s">
        <v>212</v>
      </c>
      <c r="W19" s="42" t="s">
        <v>213</v>
      </c>
    </row>
    <row r="20" spans="3:24" ht="14.25" customHeight="1" hidden="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3" s="1104" customFormat="1" ht="17.1" customHeight="1">
      <c r="A21" s="750">
        <v>2</v>
      </c>
      <c r="C21" s="310"/>
      <c r="D21" s="1278">
        <v>1</v>
      </c>
      <c r="E21" s="1306" t="s">
        <v>771</v>
      </c>
      <c r="F21" s="1314" t="s">
        <v>2657</v>
      </c>
      <c r="G21" s="1315" t="s">
        <v>85</v>
      </c>
      <c r="H21" s="1278"/>
      <c r="I21" s="1278">
        <v>1</v>
      </c>
      <c r="J21" s="1320" t="s">
        <v>3343</v>
      </c>
      <c r="K21" s="1312" t="s">
        <v>85</v>
      </c>
      <c r="L21" s="1274"/>
      <c r="M21" s="1274" t="s">
        <v>93</v>
      </c>
      <c r="N21" s="1311"/>
      <c r="O21" s="1312" t="s">
        <v>85</v>
      </c>
      <c r="P21" s="1274"/>
      <c r="Q21" s="1274" t="s">
        <v>93</v>
      </c>
      <c r="R21" s="1313"/>
      <c r="S21" s="1312" t="s">
        <v>85</v>
      </c>
      <c r="T21" s="1089"/>
      <c r="U21" s="1089" t="s">
        <v>93</v>
      </c>
      <c r="V21" s="1318"/>
      <c r="W21" s="308"/>
    </row>
    <row r="22" spans="1:23" s="1104" customFormat="1" ht="17.1" customHeight="1">
      <c r="A22" s="750"/>
      <c r="C22" s="749"/>
      <c r="D22" s="1278"/>
      <c r="E22" s="1307"/>
      <c r="F22" s="1316"/>
      <c r="G22" s="1315"/>
      <c r="H22" s="1278"/>
      <c r="I22" s="1278"/>
      <c r="J22" s="1321"/>
      <c r="K22" s="1312"/>
      <c r="L22" s="1274"/>
      <c r="M22" s="1274"/>
      <c r="N22" s="1311"/>
      <c r="O22" s="1312"/>
      <c r="P22" s="1274"/>
      <c r="Q22" s="1274"/>
      <c r="R22" s="1313"/>
      <c r="S22" s="1312"/>
      <c r="T22" s="1091"/>
      <c r="U22" s="746"/>
      <c r="V22" s="747"/>
      <c r="W22" s="748"/>
    </row>
    <row r="23" spans="1:23" s="1104" customFormat="1" ht="17.1" customHeight="1">
      <c r="A23" s="750"/>
      <c r="C23" s="749"/>
      <c r="D23" s="1275"/>
      <c r="E23" s="1308"/>
      <c r="F23" s="1316"/>
      <c r="G23" s="1319"/>
      <c r="H23" s="1275"/>
      <c r="I23" s="1275"/>
      <c r="J23" s="1321"/>
      <c r="K23" s="1319"/>
      <c r="L23" s="1275"/>
      <c r="M23" s="1275"/>
      <c r="N23" s="1313"/>
      <c r="O23" s="1319"/>
      <c r="P23" s="1112"/>
      <c r="Q23" s="746"/>
      <c r="R23" s="747"/>
      <c r="S23" s="743"/>
      <c r="T23" s="743"/>
      <c r="U23" s="743"/>
      <c r="V23" s="743"/>
      <c r="W23" s="748"/>
    </row>
    <row r="24" spans="1:23" s="1104" customFormat="1" ht="15" customHeight="1">
      <c r="A24" s="750"/>
      <c r="C24" s="749"/>
      <c r="D24" s="1275"/>
      <c r="E24" s="1308"/>
      <c r="F24" s="1316"/>
      <c r="G24" s="1319"/>
      <c r="H24" s="1275"/>
      <c r="I24" s="1275"/>
      <c r="J24" s="1322"/>
      <c r="K24" s="1319"/>
      <c r="L24" s="746"/>
      <c r="M24" s="747"/>
      <c r="N24" s="747"/>
      <c r="O24" s="747"/>
      <c r="P24" s="747"/>
      <c r="Q24" s="747"/>
      <c r="R24" s="747"/>
      <c r="S24" s="743"/>
      <c r="T24" s="743"/>
      <c r="U24" s="743"/>
      <c r="V24" s="743"/>
      <c r="W24" s="748"/>
    </row>
    <row r="25" spans="1:23" s="1104" customFormat="1" ht="15" customHeight="1">
      <c r="A25" s="750"/>
      <c r="C25" s="749"/>
      <c r="D25" s="1275"/>
      <c r="E25" s="1309"/>
      <c r="F25" s="1317"/>
      <c r="G25" s="1319"/>
      <c r="H25" s="746"/>
      <c r="I25" s="747"/>
      <c r="J25" s="747"/>
      <c r="K25" s="747"/>
      <c r="L25" s="747"/>
      <c r="M25" s="747"/>
      <c r="N25" s="747"/>
      <c r="O25" s="747"/>
      <c r="P25" s="747"/>
      <c r="Q25" s="747"/>
      <c r="R25" s="747"/>
      <c r="S25" s="743"/>
      <c r="T25" s="743"/>
      <c r="U25" s="743"/>
      <c r="V25" s="743"/>
      <c r="W25" s="748"/>
    </row>
    <row r="26" spans="4:23" ht="17.1" customHeight="1">
      <c r="D26" s="117"/>
      <c r="E26" s="118"/>
      <c r="F26" s="118"/>
      <c r="G26" s="118"/>
      <c r="H26" s="118"/>
      <c r="I26" s="118"/>
      <c r="J26" s="118"/>
      <c r="K26" s="118"/>
      <c r="L26" s="118"/>
      <c r="M26" s="118"/>
      <c r="N26" s="118"/>
      <c r="O26" s="118"/>
      <c r="P26" s="118"/>
      <c r="Q26" s="118"/>
      <c r="R26" s="118"/>
      <c r="S26" s="543"/>
      <c r="T26" s="543"/>
      <c r="U26" s="543"/>
      <c r="V26" s="543"/>
      <c r="W26" s="119"/>
    </row>
    <row r="27" ht="3" customHeight="1"/>
    <row r="28" ht="11.25" customHeight="1" hidden="1"/>
    <row r="29" ht="0.95" customHeight="1"/>
    <row r="30" ht="23.25" customHeight="1"/>
    <row r="31" ht="3" customHeight="1"/>
    <row r="32" spans="5:23" ht="17.1" customHeight="1">
      <c r="E32" s="1164" t="s">
        <v>737</v>
      </c>
      <c r="F32" s="1164"/>
      <c r="G32" s="1164"/>
      <c r="H32" s="1164"/>
      <c r="I32" s="1164"/>
      <c r="J32" s="1164"/>
      <c r="K32" s="1164"/>
      <c r="L32" s="1164"/>
      <c r="M32" s="1164"/>
      <c r="N32" s="1164"/>
      <c r="O32" s="1164"/>
      <c r="P32" s="1164"/>
      <c r="Q32" s="1164"/>
      <c r="R32" s="1164"/>
      <c r="S32" s="1164"/>
      <c r="T32" s="1164"/>
      <c r="U32" s="1164"/>
      <c r="V32" s="1164"/>
      <c r="W32" s="1164"/>
    </row>
    <row r="33" spans="5:23" ht="36.95" customHeight="1">
      <c r="E33" s="1161" t="s">
        <v>739</v>
      </c>
      <c r="F33" s="1162"/>
      <c r="G33" s="1162"/>
      <c r="H33" s="1162"/>
      <c r="I33" s="1162"/>
      <c r="J33" s="1162"/>
      <c r="K33" s="1162"/>
      <c r="L33" s="1162"/>
      <c r="M33" s="1162"/>
      <c r="N33" s="1162"/>
      <c r="O33" s="1162"/>
      <c r="P33" s="1162"/>
      <c r="Q33" s="1162"/>
      <c r="R33" s="1162"/>
      <c r="S33" s="1162"/>
      <c r="T33" s="1162"/>
      <c r="U33" s="1162"/>
      <c r="V33" s="1162"/>
      <c r="W33" s="1162"/>
    </row>
    <row r="34" spans="5:23" ht="17.1" customHeight="1">
      <c r="E34" s="1161" t="s">
        <v>740</v>
      </c>
      <c r="F34" s="1162"/>
      <c r="G34" s="1162"/>
      <c r="H34" s="1162"/>
      <c r="I34" s="1162"/>
      <c r="J34" s="1162"/>
      <c r="K34" s="1162"/>
      <c r="L34" s="1162"/>
      <c r="M34" s="1162"/>
      <c r="N34" s="1162"/>
      <c r="O34" s="1162"/>
      <c r="P34" s="1162"/>
      <c r="Q34" s="1162"/>
      <c r="R34" s="1162"/>
      <c r="S34" s="1162"/>
      <c r="T34" s="1162"/>
      <c r="U34" s="1162"/>
      <c r="V34" s="1162"/>
      <c r="W34" s="1162"/>
    </row>
    <row r="35" spans="5:23" ht="27" customHeight="1">
      <c r="E35" s="1161" t="s">
        <v>741</v>
      </c>
      <c r="F35" s="1162"/>
      <c r="G35" s="1162"/>
      <c r="H35" s="1162"/>
      <c r="I35" s="1162"/>
      <c r="J35" s="1162"/>
      <c r="K35" s="1162"/>
      <c r="L35" s="1162"/>
      <c r="M35" s="1162"/>
      <c r="N35" s="1162"/>
      <c r="O35" s="1162"/>
      <c r="P35" s="1162"/>
      <c r="Q35" s="1162"/>
      <c r="R35" s="1162"/>
      <c r="S35" s="1162"/>
      <c r="T35" s="1162"/>
      <c r="U35" s="1162"/>
      <c r="V35" s="1162"/>
      <c r="W35" s="1162"/>
    </row>
    <row r="36" spans="5:23" ht="17.1" customHeight="1">
      <c r="E36" s="1161" t="s">
        <v>742</v>
      </c>
      <c r="F36" s="1162"/>
      <c r="G36" s="1162"/>
      <c r="H36" s="1162"/>
      <c r="I36" s="1162"/>
      <c r="J36" s="1162"/>
      <c r="K36" s="1162"/>
      <c r="L36" s="1162"/>
      <c r="M36" s="1162"/>
      <c r="N36" s="1162"/>
      <c r="O36" s="1162"/>
      <c r="P36" s="1162"/>
      <c r="Q36" s="1162"/>
      <c r="R36" s="1162"/>
      <c r="S36" s="1162"/>
      <c r="T36" s="1162"/>
      <c r="U36" s="1162"/>
      <c r="V36" s="1162"/>
      <c r="W36" s="1162"/>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4" t="s">
        <v>738</v>
      </c>
      <c r="F38" s="1164"/>
      <c r="G38" s="1164"/>
      <c r="H38" s="1164"/>
      <c r="I38" s="1164"/>
      <c r="J38" s="1164"/>
      <c r="K38" s="1164"/>
      <c r="L38" s="1164"/>
      <c r="M38" s="1164"/>
      <c r="N38" s="1164"/>
      <c r="O38" s="1164"/>
      <c r="P38" s="1164"/>
      <c r="Q38" s="1164"/>
      <c r="R38" s="1164"/>
      <c r="S38" s="1164"/>
      <c r="T38" s="1164"/>
      <c r="U38" s="1164"/>
      <c r="V38" s="1164"/>
      <c r="W38" s="1164"/>
    </row>
    <row r="39" spans="5:23" ht="17.1" customHeight="1">
      <c r="E39" s="1161" t="s">
        <v>743</v>
      </c>
      <c r="F39" s="1162"/>
      <c r="G39" s="1162"/>
      <c r="H39" s="1162"/>
      <c r="I39" s="1162"/>
      <c r="J39" s="1162"/>
      <c r="K39" s="1162"/>
      <c r="L39" s="1162"/>
      <c r="M39" s="1162"/>
      <c r="N39" s="1162"/>
      <c r="O39" s="1162"/>
      <c r="P39" s="1162"/>
      <c r="Q39" s="1162"/>
      <c r="R39" s="1162"/>
      <c r="S39" s="1162"/>
      <c r="T39" s="1162"/>
      <c r="U39" s="1162"/>
      <c r="V39" s="1162"/>
      <c r="W39" s="1162"/>
    </row>
    <row r="40" spans="5:23" ht="17.1" customHeight="1">
      <c r="E40" s="1161" t="s">
        <v>744</v>
      </c>
      <c r="F40" s="1162"/>
      <c r="G40" s="1162"/>
      <c r="H40" s="1162"/>
      <c r="I40" s="1162"/>
      <c r="J40" s="1162"/>
      <c r="K40" s="1162"/>
      <c r="L40" s="1162"/>
      <c r="M40" s="1162"/>
      <c r="N40" s="1162"/>
      <c r="O40" s="1162"/>
      <c r="P40" s="1162"/>
      <c r="Q40" s="1162"/>
      <c r="R40" s="1162"/>
      <c r="S40" s="1162"/>
      <c r="T40" s="1162"/>
      <c r="U40" s="1162"/>
      <c r="V40" s="1162"/>
      <c r="W40" s="1162"/>
    </row>
  </sheetData>
  <sheetProtection password="FA9C" sheet="1" objects="1" scenarios="1" formatColumns="0" formatRows="0"/>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2a1c2b0-4a69-49c1-9472-fafbab747d75}">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4"/>
  </cols>
  <sheetData/>
  <sheetProtection formatColumns="0" formatRows="0"/>
  <pageMargins left="0.75" right="0.75" top="1" bottom="1" header="0.5" footer="0.5"/>
  <pageSetup orientation="portrait"/>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5669671-94ab-4cb0-b3db-b9cad54e9d5f}">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pageSetup orientation="portrait"/>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596a2f8-bcfc-4b80-befb-d11a0aa48854}">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pageSetup orientation="portrait"/>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9fedb43-46cd-4314-aca3-f2208a1afe94}">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pageSetup orientation="portrait"/>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3984bd5-c43e-4340-85c3-e4c732d3b262}">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pageSetup orientation="portrait"/>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a36c7c1-82d0-40e0-9307-ec127f9addeb}">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7"/>
  </cols>
  <sheetData>
    <row r="1" spans="1:1" ht="11.25">
      <c r="A1" s="191"/>
    </row>
  </sheetData>
  <sheetProtection/>
  <pageMargins left="0.7" right="0.7" top="0.75" bottom="0.75" header="0.3" footer="0.3"/>
  <pageSetup orientation="portrai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fc33951-cc51-4ef0-8357-528d6d05e2bb}">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bd176ee-5400-4845-b3f3-1922a0b5805f}">
  <sheetPr codeName="TSH_REESTR_MO">
    <tabColor indexed="47"/>
  </sheetPr>
  <dimension ref="A1:D957"/>
  <sheetViews>
    <sheetView showGridLines="0" workbookViewId="0" topLeftCell="A1">
      <selection pane="topLeft" activeCell="A1" sqref="A1"/>
    </sheetView>
  </sheetViews>
  <sheetFormatPr defaultColWidth="9.14285714285714" defaultRowHeight="11.25"/>
  <cols>
    <col min="1" max="1" width="9.14285714285714" style="1062"/>
  </cols>
  <sheetData>
    <row r="1" spans="1:4" ht="11.25">
      <c r="A1" s="1062" t="s">
        <v>2656</v>
      </c>
      <c r="B1" t="s">
        <v>515</v>
      </c>
      <c r="C1" t="s">
        <v>516</v>
      </c>
      <c r="D1" t="s">
        <v>2655</v>
      </c>
    </row>
    <row r="2" spans="1:4" ht="11.25">
      <c r="A2" s="1062">
        <v>1</v>
      </c>
      <c r="B2" t="s">
        <v>777</v>
      </c>
      <c r="C2" t="s">
        <v>777</v>
      </c>
      <c r="D2" t="s">
        <v>778</v>
      </c>
    </row>
    <row r="3" spans="1:4" ht="11.25">
      <c r="A3" s="1062">
        <v>2</v>
      </c>
      <c r="B3" t="s">
        <v>777</v>
      </c>
      <c r="C3" t="s">
        <v>779</v>
      </c>
      <c r="D3" t="s">
        <v>780</v>
      </c>
    </row>
    <row r="4" spans="1:4" ht="11.25">
      <c r="A4" s="1062">
        <v>3</v>
      </c>
      <c r="B4" t="s">
        <v>777</v>
      </c>
      <c r="C4" t="s">
        <v>781</v>
      </c>
      <c r="D4" t="s">
        <v>782</v>
      </c>
    </row>
    <row r="5" spans="1:4" ht="11.25">
      <c r="A5" s="1062">
        <v>4</v>
      </c>
      <c r="B5" t="s">
        <v>777</v>
      </c>
      <c r="C5" t="s">
        <v>783</v>
      </c>
      <c r="D5" t="s">
        <v>784</v>
      </c>
    </row>
    <row r="6" spans="1:4" ht="11.25">
      <c r="A6" s="1062">
        <v>5</v>
      </c>
      <c r="B6" t="s">
        <v>777</v>
      </c>
      <c r="C6" t="s">
        <v>785</v>
      </c>
      <c r="D6" t="s">
        <v>786</v>
      </c>
    </row>
    <row r="7" spans="1:4" ht="11.25">
      <c r="A7" s="1062">
        <v>6</v>
      </c>
      <c r="B7" t="s">
        <v>777</v>
      </c>
      <c r="C7" t="s">
        <v>787</v>
      </c>
      <c r="D7" t="s">
        <v>788</v>
      </c>
    </row>
    <row r="8" spans="1:4" ht="11.25">
      <c r="A8" s="1062">
        <v>7</v>
      </c>
      <c r="B8" t="s">
        <v>777</v>
      </c>
      <c r="C8" t="s">
        <v>789</v>
      </c>
      <c r="D8" t="s">
        <v>790</v>
      </c>
    </row>
    <row r="9" spans="1:4" ht="11.25">
      <c r="A9" s="1062">
        <v>8</v>
      </c>
      <c r="B9" t="s">
        <v>777</v>
      </c>
      <c r="C9" t="s">
        <v>791</v>
      </c>
      <c r="D9" t="s">
        <v>792</v>
      </c>
    </row>
    <row r="10" spans="1:4" ht="11.25">
      <c r="A10" s="1062">
        <v>9</v>
      </c>
      <c r="B10" t="s">
        <v>777</v>
      </c>
      <c r="C10" t="s">
        <v>793</v>
      </c>
      <c r="D10" t="s">
        <v>794</v>
      </c>
    </row>
    <row r="11" spans="1:4" ht="11.25">
      <c r="A11" s="1062">
        <v>10</v>
      </c>
      <c r="B11" t="s">
        <v>777</v>
      </c>
      <c r="C11" t="s">
        <v>795</v>
      </c>
      <c r="D11" t="s">
        <v>796</v>
      </c>
    </row>
    <row r="12" spans="1:4" ht="11.25">
      <c r="A12" s="1062">
        <v>11</v>
      </c>
      <c r="B12" t="s">
        <v>777</v>
      </c>
      <c r="C12" t="s">
        <v>797</v>
      </c>
      <c r="D12" t="s">
        <v>798</v>
      </c>
    </row>
    <row r="13" spans="1:4" ht="11.25">
      <c r="A13" s="1062">
        <v>12</v>
      </c>
      <c r="B13" t="s">
        <v>777</v>
      </c>
      <c r="C13" t="s">
        <v>799</v>
      </c>
      <c r="D13" t="s">
        <v>800</v>
      </c>
    </row>
    <row r="14" spans="1:4" ht="11.25">
      <c r="A14" s="1062">
        <v>13</v>
      </c>
      <c r="B14" t="s">
        <v>777</v>
      </c>
      <c r="C14" t="s">
        <v>801</v>
      </c>
      <c r="D14" t="s">
        <v>802</v>
      </c>
    </row>
    <row r="15" spans="1:4" ht="11.25">
      <c r="A15" s="1062">
        <v>14</v>
      </c>
      <c r="B15" t="s">
        <v>777</v>
      </c>
      <c r="C15" t="s">
        <v>803</v>
      </c>
      <c r="D15" t="s">
        <v>804</v>
      </c>
    </row>
    <row r="16" spans="1:4" ht="11.25">
      <c r="A16" s="1062">
        <v>15</v>
      </c>
      <c r="B16" t="s">
        <v>777</v>
      </c>
      <c r="C16" t="s">
        <v>805</v>
      </c>
      <c r="D16" t="s">
        <v>806</v>
      </c>
    </row>
    <row r="17" spans="1:4" ht="11.25">
      <c r="A17" s="1062">
        <v>16</v>
      </c>
      <c r="B17" t="s">
        <v>777</v>
      </c>
      <c r="C17" t="s">
        <v>807</v>
      </c>
      <c r="D17" t="s">
        <v>808</v>
      </c>
    </row>
    <row r="18" spans="1:4" ht="11.25">
      <c r="A18" s="1062">
        <v>17</v>
      </c>
      <c r="B18" t="s">
        <v>777</v>
      </c>
      <c r="C18" t="s">
        <v>809</v>
      </c>
      <c r="D18" t="s">
        <v>810</v>
      </c>
    </row>
    <row r="19" spans="1:4" ht="11.25">
      <c r="A19" s="1062">
        <v>18</v>
      </c>
      <c r="B19" t="s">
        <v>777</v>
      </c>
      <c r="C19" t="s">
        <v>811</v>
      </c>
      <c r="D19" t="s">
        <v>812</v>
      </c>
    </row>
    <row r="20" spans="1:4" ht="11.25">
      <c r="A20" s="1062">
        <v>19</v>
      </c>
      <c r="B20" t="s">
        <v>777</v>
      </c>
      <c r="C20" t="s">
        <v>813</v>
      </c>
      <c r="D20" t="s">
        <v>814</v>
      </c>
    </row>
    <row r="21" spans="1:4" ht="11.25">
      <c r="A21" s="1062">
        <v>20</v>
      </c>
      <c r="B21" t="s">
        <v>777</v>
      </c>
      <c r="C21" t="s">
        <v>815</v>
      </c>
      <c r="D21" t="s">
        <v>816</v>
      </c>
    </row>
    <row r="22" spans="1:4" ht="11.25">
      <c r="A22" s="1062">
        <v>21</v>
      </c>
      <c r="B22" t="s">
        <v>777</v>
      </c>
      <c r="C22" t="s">
        <v>817</v>
      </c>
      <c r="D22" t="s">
        <v>818</v>
      </c>
    </row>
    <row r="23" spans="1:4" ht="11.25">
      <c r="A23" s="1062">
        <v>22</v>
      </c>
      <c r="B23" t="s">
        <v>777</v>
      </c>
      <c r="C23" t="s">
        <v>819</v>
      </c>
      <c r="D23" t="s">
        <v>820</v>
      </c>
    </row>
    <row r="24" spans="1:4" ht="11.25">
      <c r="A24" s="1062">
        <v>23</v>
      </c>
      <c r="B24" t="s">
        <v>777</v>
      </c>
      <c r="C24" t="s">
        <v>821</v>
      </c>
      <c r="D24" t="s">
        <v>822</v>
      </c>
    </row>
    <row r="25" spans="1:4" ht="11.25">
      <c r="A25" s="1062">
        <v>24</v>
      </c>
      <c r="B25" t="s">
        <v>823</v>
      </c>
      <c r="C25" t="s">
        <v>825</v>
      </c>
      <c r="D25" t="s">
        <v>826</v>
      </c>
    </row>
    <row r="26" spans="1:4" ht="11.25">
      <c r="A26" s="1062">
        <v>25</v>
      </c>
      <c r="B26" t="s">
        <v>823</v>
      </c>
      <c r="C26" t="s">
        <v>823</v>
      </c>
      <c r="D26" t="s">
        <v>824</v>
      </c>
    </row>
    <row r="27" spans="1:4" ht="11.25">
      <c r="A27" s="1062">
        <v>26</v>
      </c>
      <c r="B27" t="s">
        <v>823</v>
      </c>
      <c r="C27" t="s">
        <v>827</v>
      </c>
      <c r="D27" t="s">
        <v>828</v>
      </c>
    </row>
    <row r="28" spans="1:4" ht="11.25">
      <c r="A28" s="1062">
        <v>27</v>
      </c>
      <c r="B28" t="s">
        <v>823</v>
      </c>
      <c r="C28" t="s">
        <v>829</v>
      </c>
      <c r="D28" t="s">
        <v>830</v>
      </c>
    </row>
    <row r="29" spans="1:4" ht="11.25">
      <c r="A29" s="1062">
        <v>28</v>
      </c>
      <c r="B29" t="s">
        <v>823</v>
      </c>
      <c r="C29" t="s">
        <v>831</v>
      </c>
      <c r="D29" t="s">
        <v>832</v>
      </c>
    </row>
    <row r="30" spans="1:4" ht="11.25">
      <c r="A30" s="1062">
        <v>29</v>
      </c>
      <c r="B30" t="s">
        <v>823</v>
      </c>
      <c r="C30" t="s">
        <v>833</v>
      </c>
      <c r="D30" t="s">
        <v>834</v>
      </c>
    </row>
    <row r="31" spans="1:4" ht="11.25">
      <c r="A31" s="1062">
        <v>30</v>
      </c>
      <c r="B31" t="s">
        <v>823</v>
      </c>
      <c r="C31" t="s">
        <v>835</v>
      </c>
      <c r="D31" t="s">
        <v>836</v>
      </c>
    </row>
    <row r="32" spans="1:4" ht="11.25">
      <c r="A32" s="1062">
        <v>31</v>
      </c>
      <c r="B32" t="s">
        <v>823</v>
      </c>
      <c r="C32" t="s">
        <v>837</v>
      </c>
      <c r="D32" t="s">
        <v>838</v>
      </c>
    </row>
    <row r="33" spans="1:4" ht="11.25">
      <c r="A33" s="1062">
        <v>32</v>
      </c>
      <c r="B33" t="s">
        <v>823</v>
      </c>
      <c r="C33" t="s">
        <v>839</v>
      </c>
      <c r="D33" t="s">
        <v>840</v>
      </c>
    </row>
    <row r="34" spans="1:4" ht="11.25">
      <c r="A34" s="1062">
        <v>33</v>
      </c>
      <c r="B34" t="s">
        <v>823</v>
      </c>
      <c r="C34" t="s">
        <v>841</v>
      </c>
      <c r="D34" t="s">
        <v>842</v>
      </c>
    </row>
    <row r="35" spans="1:4" ht="11.25">
      <c r="A35" s="1062">
        <v>34</v>
      </c>
      <c r="B35" t="s">
        <v>823</v>
      </c>
      <c r="C35" t="s">
        <v>843</v>
      </c>
      <c r="D35" t="s">
        <v>844</v>
      </c>
    </row>
    <row r="36" spans="1:4" ht="11.25">
      <c r="A36" s="1062">
        <v>35</v>
      </c>
      <c r="B36" t="s">
        <v>823</v>
      </c>
      <c r="C36" t="s">
        <v>845</v>
      </c>
      <c r="D36" t="s">
        <v>846</v>
      </c>
    </row>
    <row r="37" spans="1:4" ht="11.25">
      <c r="A37" s="1062">
        <v>36</v>
      </c>
      <c r="B37" t="s">
        <v>823</v>
      </c>
      <c r="C37" t="s">
        <v>847</v>
      </c>
      <c r="D37" t="s">
        <v>848</v>
      </c>
    </row>
    <row r="38" spans="1:4" ht="11.25">
      <c r="A38" s="1062">
        <v>37</v>
      </c>
      <c r="B38" t="s">
        <v>823</v>
      </c>
      <c r="C38" t="s">
        <v>849</v>
      </c>
      <c r="D38" t="s">
        <v>850</v>
      </c>
    </row>
    <row r="39" spans="1:4" ht="11.25">
      <c r="A39" s="1062">
        <v>38</v>
      </c>
      <c r="B39" t="s">
        <v>823</v>
      </c>
      <c r="C39" t="s">
        <v>851</v>
      </c>
      <c r="D39" t="s">
        <v>852</v>
      </c>
    </row>
    <row r="40" spans="1:4" ht="11.25">
      <c r="A40" s="1062">
        <v>39</v>
      </c>
      <c r="B40" t="s">
        <v>823</v>
      </c>
      <c r="C40" t="s">
        <v>853</v>
      </c>
      <c r="D40" t="s">
        <v>854</v>
      </c>
    </row>
    <row r="41" spans="1:4" ht="11.25">
      <c r="A41" s="1062">
        <v>40</v>
      </c>
      <c r="B41" t="s">
        <v>823</v>
      </c>
      <c r="C41" t="s">
        <v>855</v>
      </c>
      <c r="D41" t="s">
        <v>856</v>
      </c>
    </row>
    <row r="42" spans="1:4" ht="11.25">
      <c r="A42" s="1062">
        <v>41</v>
      </c>
      <c r="B42" t="s">
        <v>823</v>
      </c>
      <c r="C42" t="s">
        <v>857</v>
      </c>
      <c r="D42" t="s">
        <v>858</v>
      </c>
    </row>
    <row r="43" spans="1:4" ht="11.25">
      <c r="A43" s="1062">
        <v>42</v>
      </c>
      <c r="B43" t="s">
        <v>823</v>
      </c>
      <c r="C43" t="s">
        <v>859</v>
      </c>
      <c r="D43" t="s">
        <v>860</v>
      </c>
    </row>
    <row r="44" spans="1:4" ht="11.25">
      <c r="A44" s="1062">
        <v>43</v>
      </c>
      <c r="B44" t="s">
        <v>823</v>
      </c>
      <c r="C44" t="s">
        <v>861</v>
      </c>
      <c r="D44" t="s">
        <v>862</v>
      </c>
    </row>
    <row r="45" spans="1:4" ht="11.25">
      <c r="A45" s="1062">
        <v>44</v>
      </c>
      <c r="B45" t="s">
        <v>823</v>
      </c>
      <c r="C45" t="s">
        <v>863</v>
      </c>
      <c r="D45" t="s">
        <v>864</v>
      </c>
    </row>
    <row r="46" spans="1:4" ht="11.25">
      <c r="A46" s="1062">
        <v>45</v>
      </c>
      <c r="B46" t="s">
        <v>823</v>
      </c>
      <c r="C46" t="s">
        <v>865</v>
      </c>
      <c r="D46" t="s">
        <v>866</v>
      </c>
    </row>
    <row r="47" spans="1:4" ht="11.25">
      <c r="A47" s="1062">
        <v>46</v>
      </c>
      <c r="B47" t="s">
        <v>823</v>
      </c>
      <c r="C47" t="s">
        <v>867</v>
      </c>
      <c r="D47" t="s">
        <v>868</v>
      </c>
    </row>
    <row r="48" spans="1:4" ht="11.25">
      <c r="A48" s="1062">
        <v>47</v>
      </c>
      <c r="B48" t="s">
        <v>823</v>
      </c>
      <c r="C48" t="s">
        <v>869</v>
      </c>
      <c r="D48" t="s">
        <v>870</v>
      </c>
    </row>
    <row r="49" spans="1:4" ht="11.25">
      <c r="A49" s="1062">
        <v>48</v>
      </c>
      <c r="B49" t="s">
        <v>823</v>
      </c>
      <c r="C49" t="s">
        <v>871</v>
      </c>
      <c r="D49" t="s">
        <v>872</v>
      </c>
    </row>
    <row r="50" spans="1:4" ht="11.25">
      <c r="A50" s="1062">
        <v>49</v>
      </c>
      <c r="B50" t="s">
        <v>823</v>
      </c>
      <c r="C50" t="s">
        <v>873</v>
      </c>
      <c r="D50" t="s">
        <v>874</v>
      </c>
    </row>
    <row r="51" spans="1:4" ht="11.25">
      <c r="A51" s="1062">
        <v>50</v>
      </c>
      <c r="B51" t="s">
        <v>823</v>
      </c>
      <c r="C51" t="s">
        <v>875</v>
      </c>
      <c r="D51" t="s">
        <v>876</v>
      </c>
    </row>
    <row r="52" spans="1:4" ht="11.25">
      <c r="A52" s="1062">
        <v>51</v>
      </c>
      <c r="B52" t="s">
        <v>823</v>
      </c>
      <c r="C52" t="s">
        <v>877</v>
      </c>
      <c r="D52" t="s">
        <v>878</v>
      </c>
    </row>
    <row r="53" spans="1:4" ht="11.25">
      <c r="A53" s="1062">
        <v>52</v>
      </c>
      <c r="B53" t="s">
        <v>823</v>
      </c>
      <c r="C53" t="s">
        <v>879</v>
      </c>
      <c r="D53" t="s">
        <v>880</v>
      </c>
    </row>
    <row r="54" spans="1:4" ht="11.25">
      <c r="A54" s="1062">
        <v>53</v>
      </c>
      <c r="B54" t="s">
        <v>881</v>
      </c>
      <c r="C54" t="s">
        <v>881</v>
      </c>
      <c r="D54" t="s">
        <v>882</v>
      </c>
    </row>
    <row r="55" spans="1:4" ht="11.25">
      <c r="A55" s="1062">
        <v>54</v>
      </c>
      <c r="B55" t="s">
        <v>881</v>
      </c>
      <c r="C55" t="s">
        <v>883</v>
      </c>
      <c r="D55" t="s">
        <v>884</v>
      </c>
    </row>
    <row r="56" spans="1:4" ht="11.25">
      <c r="A56" s="1062">
        <v>55</v>
      </c>
      <c r="B56" t="s">
        <v>881</v>
      </c>
      <c r="C56" t="s">
        <v>885</v>
      </c>
      <c r="D56" t="s">
        <v>886</v>
      </c>
    </row>
    <row r="57" spans="1:4" ht="11.25">
      <c r="A57" s="1062">
        <v>56</v>
      </c>
      <c r="B57" t="s">
        <v>881</v>
      </c>
      <c r="C57" t="s">
        <v>887</v>
      </c>
      <c r="D57" t="s">
        <v>888</v>
      </c>
    </row>
    <row r="58" spans="1:4" ht="11.25">
      <c r="A58" s="1062">
        <v>57</v>
      </c>
      <c r="B58" t="s">
        <v>881</v>
      </c>
      <c r="C58" t="s">
        <v>889</v>
      </c>
      <c r="D58" t="s">
        <v>890</v>
      </c>
    </row>
    <row r="59" spans="1:4" ht="11.25">
      <c r="A59" s="1062">
        <v>58</v>
      </c>
      <c r="B59" t="s">
        <v>881</v>
      </c>
      <c r="C59" t="s">
        <v>891</v>
      </c>
      <c r="D59" t="s">
        <v>892</v>
      </c>
    </row>
    <row r="60" spans="1:4" ht="11.25">
      <c r="A60" s="1062">
        <v>59</v>
      </c>
      <c r="B60" t="s">
        <v>881</v>
      </c>
      <c r="C60" t="s">
        <v>893</v>
      </c>
      <c r="D60" t="s">
        <v>894</v>
      </c>
    </row>
    <row r="61" spans="1:4" ht="11.25">
      <c r="A61" s="1062">
        <v>60</v>
      </c>
      <c r="B61" t="s">
        <v>881</v>
      </c>
      <c r="C61" t="s">
        <v>895</v>
      </c>
      <c r="D61" t="s">
        <v>896</v>
      </c>
    </row>
    <row r="62" spans="1:4" ht="11.25">
      <c r="A62" s="1062">
        <v>61</v>
      </c>
      <c r="B62" t="s">
        <v>881</v>
      </c>
      <c r="C62" t="s">
        <v>897</v>
      </c>
      <c r="D62" t="s">
        <v>898</v>
      </c>
    </row>
    <row r="63" spans="1:4" ht="11.25">
      <c r="A63" s="1062">
        <v>62</v>
      </c>
      <c r="B63" t="s">
        <v>881</v>
      </c>
      <c r="C63" t="s">
        <v>899</v>
      </c>
      <c r="D63" t="s">
        <v>900</v>
      </c>
    </row>
    <row r="64" spans="1:4" ht="11.25">
      <c r="A64" s="1062">
        <v>63</v>
      </c>
      <c r="B64" t="s">
        <v>881</v>
      </c>
      <c r="C64" t="s">
        <v>901</v>
      </c>
      <c r="D64" t="s">
        <v>902</v>
      </c>
    </row>
    <row r="65" spans="1:4" ht="11.25">
      <c r="A65" s="1062">
        <v>64</v>
      </c>
      <c r="B65" t="s">
        <v>881</v>
      </c>
      <c r="C65" t="s">
        <v>903</v>
      </c>
      <c r="D65" t="s">
        <v>904</v>
      </c>
    </row>
    <row r="66" spans="1:4" ht="11.25">
      <c r="A66" s="1062">
        <v>65</v>
      </c>
      <c r="B66" t="s">
        <v>881</v>
      </c>
      <c r="C66" t="s">
        <v>905</v>
      </c>
      <c r="D66" t="s">
        <v>906</v>
      </c>
    </row>
    <row r="67" spans="1:4" ht="11.25">
      <c r="A67" s="1062">
        <v>66</v>
      </c>
      <c r="B67" t="s">
        <v>881</v>
      </c>
      <c r="C67" t="s">
        <v>907</v>
      </c>
      <c r="D67" t="s">
        <v>908</v>
      </c>
    </row>
    <row r="68" spans="1:4" ht="11.25">
      <c r="A68" s="1062">
        <v>67</v>
      </c>
      <c r="B68" t="s">
        <v>881</v>
      </c>
      <c r="C68" t="s">
        <v>909</v>
      </c>
      <c r="D68" t="s">
        <v>910</v>
      </c>
    </row>
    <row r="69" spans="1:4" ht="11.25">
      <c r="A69" s="1062">
        <v>68</v>
      </c>
      <c r="B69" t="s">
        <v>881</v>
      </c>
      <c r="C69" t="s">
        <v>911</v>
      </c>
      <c r="D69" t="s">
        <v>912</v>
      </c>
    </row>
    <row r="70" spans="1:4" ht="11.25">
      <c r="A70" s="1062">
        <v>69</v>
      </c>
      <c r="B70" t="s">
        <v>881</v>
      </c>
      <c r="C70" t="s">
        <v>913</v>
      </c>
      <c r="D70" t="s">
        <v>914</v>
      </c>
    </row>
    <row r="71" spans="1:4" ht="11.25">
      <c r="A71" s="1062">
        <v>70</v>
      </c>
      <c r="B71" t="s">
        <v>881</v>
      </c>
      <c r="C71" t="s">
        <v>915</v>
      </c>
      <c r="D71" t="s">
        <v>916</v>
      </c>
    </row>
    <row r="72" spans="1:4" ht="11.25">
      <c r="A72" s="1062">
        <v>71</v>
      </c>
      <c r="B72" t="s">
        <v>881</v>
      </c>
      <c r="C72" t="s">
        <v>917</v>
      </c>
      <c r="D72" t="s">
        <v>918</v>
      </c>
    </row>
    <row r="73" spans="1:4" ht="11.25">
      <c r="A73" s="1062">
        <v>72</v>
      </c>
      <c r="B73" t="s">
        <v>881</v>
      </c>
      <c r="C73" t="s">
        <v>919</v>
      </c>
      <c r="D73" t="s">
        <v>920</v>
      </c>
    </row>
    <row r="74" spans="1:4" ht="11.25">
      <c r="A74" s="1062">
        <v>73</v>
      </c>
      <c r="B74" t="s">
        <v>881</v>
      </c>
      <c r="C74" t="s">
        <v>921</v>
      </c>
      <c r="D74" t="s">
        <v>922</v>
      </c>
    </row>
    <row r="75" spans="1:4" ht="11.25">
      <c r="A75" s="1062">
        <v>74</v>
      </c>
      <c r="B75" t="s">
        <v>881</v>
      </c>
      <c r="C75" t="s">
        <v>923</v>
      </c>
      <c r="D75" t="s">
        <v>924</v>
      </c>
    </row>
    <row r="76" spans="1:4" ht="11.25">
      <c r="A76" s="1062">
        <v>75</v>
      </c>
      <c r="B76" t="s">
        <v>925</v>
      </c>
      <c r="C76" t="s">
        <v>927</v>
      </c>
      <c r="D76" t="s">
        <v>928</v>
      </c>
    </row>
    <row r="77" spans="1:4" ht="11.25">
      <c r="A77" s="1062">
        <v>76</v>
      </c>
      <c r="B77" t="s">
        <v>925</v>
      </c>
      <c r="C77" t="s">
        <v>929</v>
      </c>
      <c r="D77" t="s">
        <v>930</v>
      </c>
    </row>
    <row r="78" spans="1:4" ht="11.25">
      <c r="A78" s="1062">
        <v>77</v>
      </c>
      <c r="B78" t="s">
        <v>925</v>
      </c>
      <c r="C78" t="s">
        <v>931</v>
      </c>
      <c r="D78" t="s">
        <v>932</v>
      </c>
    </row>
    <row r="79" spans="1:4" ht="11.25">
      <c r="A79" s="1062">
        <v>78</v>
      </c>
      <c r="B79" t="s">
        <v>925</v>
      </c>
      <c r="C79" t="s">
        <v>925</v>
      </c>
      <c r="D79" t="s">
        <v>926</v>
      </c>
    </row>
    <row r="80" spans="1:4" ht="11.25">
      <c r="A80" s="1062">
        <v>79</v>
      </c>
      <c r="B80" t="s">
        <v>925</v>
      </c>
      <c r="C80" t="s">
        <v>933</v>
      </c>
      <c r="D80" t="s">
        <v>934</v>
      </c>
    </row>
    <row r="81" spans="1:4" ht="11.25">
      <c r="A81" s="1062">
        <v>80</v>
      </c>
      <c r="B81" t="s">
        <v>925</v>
      </c>
      <c r="C81" t="s">
        <v>935</v>
      </c>
      <c r="D81" t="s">
        <v>936</v>
      </c>
    </row>
    <row r="82" spans="1:4" ht="11.25">
      <c r="A82" s="1062">
        <v>81</v>
      </c>
      <c r="B82" t="s">
        <v>925</v>
      </c>
      <c r="C82" t="s">
        <v>937</v>
      </c>
      <c r="D82" t="s">
        <v>938</v>
      </c>
    </row>
    <row r="83" spans="1:4" ht="11.25">
      <c r="A83" s="1062">
        <v>82</v>
      </c>
      <c r="B83" t="s">
        <v>925</v>
      </c>
      <c r="C83" t="s">
        <v>939</v>
      </c>
      <c r="D83" t="s">
        <v>940</v>
      </c>
    </row>
    <row r="84" spans="1:4" ht="11.25">
      <c r="A84" s="1062">
        <v>83</v>
      </c>
      <c r="B84" t="s">
        <v>925</v>
      </c>
      <c r="C84" t="s">
        <v>941</v>
      </c>
      <c r="D84" t="s">
        <v>942</v>
      </c>
    </row>
    <row r="85" spans="1:4" ht="11.25">
      <c r="A85" s="1062">
        <v>84</v>
      </c>
      <c r="B85" t="s">
        <v>925</v>
      </c>
      <c r="C85" t="s">
        <v>943</v>
      </c>
      <c r="D85" t="s">
        <v>944</v>
      </c>
    </row>
    <row r="86" spans="1:4" ht="11.25">
      <c r="A86" s="1062">
        <v>85</v>
      </c>
      <c r="B86" t="s">
        <v>925</v>
      </c>
      <c r="C86" t="s">
        <v>945</v>
      </c>
      <c r="D86" t="s">
        <v>946</v>
      </c>
    </row>
    <row r="87" spans="1:4" ht="11.25">
      <c r="A87" s="1062">
        <v>86</v>
      </c>
      <c r="B87" t="s">
        <v>925</v>
      </c>
      <c r="C87" t="s">
        <v>947</v>
      </c>
      <c r="D87" t="s">
        <v>948</v>
      </c>
    </row>
    <row r="88" spans="1:4" ht="11.25">
      <c r="A88" s="1062">
        <v>87</v>
      </c>
      <c r="B88" t="s">
        <v>925</v>
      </c>
      <c r="C88" t="s">
        <v>949</v>
      </c>
      <c r="D88" t="s">
        <v>950</v>
      </c>
    </row>
    <row r="89" spans="1:4" ht="11.25">
      <c r="A89" s="1062">
        <v>88</v>
      </c>
      <c r="B89" t="s">
        <v>925</v>
      </c>
      <c r="C89" t="s">
        <v>951</v>
      </c>
      <c r="D89" t="s">
        <v>952</v>
      </c>
    </row>
    <row r="90" spans="1:4" ht="11.25">
      <c r="A90" s="1062">
        <v>89</v>
      </c>
      <c r="B90" t="s">
        <v>925</v>
      </c>
      <c r="C90" t="s">
        <v>953</v>
      </c>
      <c r="D90" t="s">
        <v>954</v>
      </c>
    </row>
    <row r="91" spans="1:4" ht="11.25">
      <c r="A91" s="1062">
        <v>90</v>
      </c>
      <c r="B91" t="s">
        <v>925</v>
      </c>
      <c r="C91" t="s">
        <v>955</v>
      </c>
      <c r="D91" t="s">
        <v>956</v>
      </c>
    </row>
    <row r="92" spans="1:4" ht="11.25">
      <c r="A92" s="1062">
        <v>91</v>
      </c>
      <c r="B92" t="s">
        <v>925</v>
      </c>
      <c r="C92" t="s">
        <v>957</v>
      </c>
      <c r="D92" t="s">
        <v>958</v>
      </c>
    </row>
    <row r="93" spans="1:4" ht="11.25">
      <c r="A93" s="1062">
        <v>92</v>
      </c>
      <c r="B93" t="s">
        <v>925</v>
      </c>
      <c r="C93" t="s">
        <v>959</v>
      </c>
      <c r="D93" t="s">
        <v>960</v>
      </c>
    </row>
    <row r="94" spans="1:4" ht="11.25">
      <c r="A94" s="1062">
        <v>93</v>
      </c>
      <c r="B94" t="s">
        <v>925</v>
      </c>
      <c r="C94" t="s">
        <v>961</v>
      </c>
      <c r="D94" t="s">
        <v>962</v>
      </c>
    </row>
    <row r="95" spans="1:4" ht="11.25">
      <c r="A95" s="1062">
        <v>94</v>
      </c>
      <c r="B95" t="s">
        <v>925</v>
      </c>
      <c r="C95" t="s">
        <v>963</v>
      </c>
      <c r="D95" t="s">
        <v>964</v>
      </c>
    </row>
    <row r="96" spans="1:4" ht="11.25">
      <c r="A96" s="1062">
        <v>95</v>
      </c>
      <c r="B96" t="s">
        <v>925</v>
      </c>
      <c r="C96" t="s">
        <v>965</v>
      </c>
      <c r="D96" t="s">
        <v>966</v>
      </c>
    </row>
    <row r="97" spans="1:4" ht="11.25">
      <c r="A97" s="1062">
        <v>96</v>
      </c>
      <c r="B97" t="s">
        <v>925</v>
      </c>
      <c r="C97" t="s">
        <v>967</v>
      </c>
      <c r="D97" t="s">
        <v>968</v>
      </c>
    </row>
    <row r="98" spans="1:4" ht="11.25">
      <c r="A98" s="1062">
        <v>97</v>
      </c>
      <c r="B98" t="s">
        <v>925</v>
      </c>
      <c r="C98" t="s">
        <v>969</v>
      </c>
      <c r="D98" t="s">
        <v>970</v>
      </c>
    </row>
    <row r="99" spans="1:4" ht="11.25">
      <c r="A99" s="1062">
        <v>98</v>
      </c>
      <c r="B99" t="s">
        <v>925</v>
      </c>
      <c r="C99" t="s">
        <v>865</v>
      </c>
      <c r="D99" t="s">
        <v>971</v>
      </c>
    </row>
    <row r="100" spans="1:4" ht="11.25">
      <c r="A100" s="1062">
        <v>99</v>
      </c>
      <c r="B100" t="s">
        <v>925</v>
      </c>
      <c r="C100" t="s">
        <v>972</v>
      </c>
      <c r="D100" t="s">
        <v>973</v>
      </c>
    </row>
    <row r="101" spans="1:4" ht="11.25">
      <c r="A101" s="1062">
        <v>100</v>
      </c>
      <c r="B101" t="s">
        <v>925</v>
      </c>
      <c r="C101" t="s">
        <v>974</v>
      </c>
      <c r="D101" t="s">
        <v>975</v>
      </c>
    </row>
    <row r="102" spans="1:4" ht="11.25">
      <c r="A102" s="1062">
        <v>101</v>
      </c>
      <c r="B102" t="s">
        <v>925</v>
      </c>
      <c r="C102" t="s">
        <v>976</v>
      </c>
      <c r="D102" t="s">
        <v>977</v>
      </c>
    </row>
    <row r="103" spans="1:4" ht="11.25">
      <c r="A103" s="1062">
        <v>102</v>
      </c>
      <c r="B103" t="s">
        <v>978</v>
      </c>
      <c r="C103" t="s">
        <v>978</v>
      </c>
      <c r="D103" t="s">
        <v>979</v>
      </c>
    </row>
    <row r="104" spans="1:4" ht="11.25">
      <c r="A104" s="1062">
        <v>103</v>
      </c>
      <c r="B104" t="s">
        <v>978</v>
      </c>
      <c r="C104" t="s">
        <v>980</v>
      </c>
      <c r="D104" t="s">
        <v>981</v>
      </c>
    </row>
    <row r="105" spans="1:4" ht="11.25">
      <c r="A105" s="1062">
        <v>104</v>
      </c>
      <c r="B105" t="s">
        <v>978</v>
      </c>
      <c r="C105" t="s">
        <v>982</v>
      </c>
      <c r="D105" t="s">
        <v>983</v>
      </c>
    </row>
    <row r="106" spans="1:4" ht="11.25">
      <c r="A106" s="1062">
        <v>105</v>
      </c>
      <c r="B106" t="s">
        <v>978</v>
      </c>
      <c r="C106" t="s">
        <v>984</v>
      </c>
      <c r="D106" t="s">
        <v>985</v>
      </c>
    </row>
    <row r="107" spans="1:4" ht="11.25">
      <c r="A107" s="1062">
        <v>106</v>
      </c>
      <c r="B107" t="s">
        <v>978</v>
      </c>
      <c r="C107" t="s">
        <v>986</v>
      </c>
      <c r="D107" t="s">
        <v>987</v>
      </c>
    </row>
    <row r="108" spans="1:4" ht="11.25">
      <c r="A108" s="1062">
        <v>107</v>
      </c>
      <c r="B108" t="s">
        <v>978</v>
      </c>
      <c r="C108" t="s">
        <v>988</v>
      </c>
      <c r="D108" t="s">
        <v>989</v>
      </c>
    </row>
    <row r="109" spans="1:4" ht="11.25">
      <c r="A109" s="1062">
        <v>108</v>
      </c>
      <c r="B109" t="s">
        <v>978</v>
      </c>
      <c r="C109" t="s">
        <v>990</v>
      </c>
      <c r="D109" t="s">
        <v>991</v>
      </c>
    </row>
    <row r="110" spans="1:4" ht="11.25">
      <c r="A110" s="1062">
        <v>109</v>
      </c>
      <c r="B110" t="s">
        <v>978</v>
      </c>
      <c r="C110" t="s">
        <v>992</v>
      </c>
      <c r="D110" t="s">
        <v>993</v>
      </c>
    </row>
    <row r="111" spans="1:4" ht="11.25">
      <c r="A111" s="1062">
        <v>110</v>
      </c>
      <c r="B111" t="s">
        <v>978</v>
      </c>
      <c r="C111" t="s">
        <v>994</v>
      </c>
      <c r="D111" t="s">
        <v>995</v>
      </c>
    </row>
    <row r="112" spans="1:4" ht="11.25">
      <c r="A112" s="1062">
        <v>111</v>
      </c>
      <c r="B112" t="s">
        <v>978</v>
      </c>
      <c r="C112" t="s">
        <v>996</v>
      </c>
      <c r="D112" t="s">
        <v>997</v>
      </c>
    </row>
    <row r="113" spans="1:4" ht="11.25">
      <c r="A113" s="1062">
        <v>112</v>
      </c>
      <c r="B113" t="s">
        <v>978</v>
      </c>
      <c r="C113" t="s">
        <v>998</v>
      </c>
      <c r="D113" t="s">
        <v>999</v>
      </c>
    </row>
    <row r="114" spans="1:4" ht="11.25">
      <c r="A114" s="1062">
        <v>113</v>
      </c>
      <c r="B114" t="s">
        <v>978</v>
      </c>
      <c r="C114" t="s">
        <v>1000</v>
      </c>
      <c r="D114" t="s">
        <v>1001</v>
      </c>
    </row>
    <row r="115" spans="1:4" ht="11.25">
      <c r="A115" s="1062">
        <v>114</v>
      </c>
      <c r="B115" t="s">
        <v>978</v>
      </c>
      <c r="C115" t="s">
        <v>1002</v>
      </c>
      <c r="D115" t="s">
        <v>1003</v>
      </c>
    </row>
    <row r="116" spans="1:4" ht="11.25">
      <c r="A116" s="1062">
        <v>115</v>
      </c>
      <c r="B116" t="s">
        <v>978</v>
      </c>
      <c r="C116" t="s">
        <v>1004</v>
      </c>
      <c r="D116" t="s">
        <v>1005</v>
      </c>
    </row>
    <row r="117" spans="1:4" ht="11.25">
      <c r="A117" s="1062">
        <v>116</v>
      </c>
      <c r="B117" t="s">
        <v>978</v>
      </c>
      <c r="C117" t="s">
        <v>1006</v>
      </c>
      <c r="D117" t="s">
        <v>1007</v>
      </c>
    </row>
    <row r="118" spans="1:4" ht="11.25">
      <c r="A118" s="1062">
        <v>117</v>
      </c>
      <c r="B118" t="s">
        <v>978</v>
      </c>
      <c r="C118" t="s">
        <v>1008</v>
      </c>
      <c r="D118" t="s">
        <v>1009</v>
      </c>
    </row>
    <row r="119" spans="1:4" ht="11.25">
      <c r="A119" s="1062">
        <v>118</v>
      </c>
      <c r="B119" t="s">
        <v>978</v>
      </c>
      <c r="C119" t="s">
        <v>1010</v>
      </c>
      <c r="D119" t="s">
        <v>1011</v>
      </c>
    </row>
    <row r="120" spans="1:4" ht="11.25">
      <c r="A120" s="1062">
        <v>119</v>
      </c>
      <c r="B120" t="s">
        <v>978</v>
      </c>
      <c r="C120" t="s">
        <v>1012</v>
      </c>
      <c r="D120" t="s">
        <v>1013</v>
      </c>
    </row>
    <row r="121" spans="1:4" ht="11.25">
      <c r="A121" s="1062">
        <v>120</v>
      </c>
      <c r="B121" t="s">
        <v>978</v>
      </c>
      <c r="C121" t="s">
        <v>1014</v>
      </c>
      <c r="D121" t="s">
        <v>1015</v>
      </c>
    </row>
    <row r="122" spans="1:4" ht="11.25">
      <c r="A122" s="1062">
        <v>121</v>
      </c>
      <c r="B122" t="s">
        <v>978</v>
      </c>
      <c r="C122" t="s">
        <v>1016</v>
      </c>
      <c r="D122" t="s">
        <v>1017</v>
      </c>
    </row>
    <row r="123" spans="1:4" ht="11.25">
      <c r="A123" s="1062">
        <v>122</v>
      </c>
      <c r="B123" t="s">
        <v>978</v>
      </c>
      <c r="C123" t="s">
        <v>1018</v>
      </c>
      <c r="D123" t="s">
        <v>1019</v>
      </c>
    </row>
    <row r="124" spans="1:4" ht="11.25">
      <c r="A124" s="1062">
        <v>123</v>
      </c>
      <c r="B124" t="s">
        <v>1020</v>
      </c>
      <c r="C124" t="s">
        <v>1020</v>
      </c>
      <c r="D124" t="s">
        <v>1021</v>
      </c>
    </row>
    <row r="125" spans="1:4" ht="11.25">
      <c r="A125" s="1062">
        <v>124</v>
      </c>
      <c r="B125" t="s">
        <v>1020</v>
      </c>
      <c r="C125" t="s">
        <v>1022</v>
      </c>
      <c r="D125" t="s">
        <v>1023</v>
      </c>
    </row>
    <row r="126" spans="1:4" ht="11.25">
      <c r="A126" s="1062">
        <v>125</v>
      </c>
      <c r="B126" t="s">
        <v>1020</v>
      </c>
      <c r="C126" t="s">
        <v>1024</v>
      </c>
      <c r="D126" t="s">
        <v>1025</v>
      </c>
    </row>
    <row r="127" spans="1:4" ht="11.25">
      <c r="A127" s="1062">
        <v>126</v>
      </c>
      <c r="B127" t="s">
        <v>1020</v>
      </c>
      <c r="C127" t="s">
        <v>1026</v>
      </c>
      <c r="D127" t="s">
        <v>1027</v>
      </c>
    </row>
    <row r="128" spans="1:4" ht="11.25">
      <c r="A128" s="1062">
        <v>127</v>
      </c>
      <c r="B128" t="s">
        <v>1020</v>
      </c>
      <c r="C128" t="s">
        <v>1028</v>
      </c>
      <c r="D128" t="s">
        <v>1029</v>
      </c>
    </row>
    <row r="129" spans="1:4" ht="11.25">
      <c r="A129" s="1062">
        <v>128</v>
      </c>
      <c r="B129" t="s">
        <v>1020</v>
      </c>
      <c r="C129" t="s">
        <v>1030</v>
      </c>
      <c r="D129" t="s">
        <v>1031</v>
      </c>
    </row>
    <row r="130" spans="1:4" ht="11.25">
      <c r="A130" s="1062">
        <v>129</v>
      </c>
      <c r="B130" t="s">
        <v>1020</v>
      </c>
      <c r="C130" t="s">
        <v>1032</v>
      </c>
      <c r="D130" t="s">
        <v>1033</v>
      </c>
    </row>
    <row r="131" spans="1:4" ht="11.25">
      <c r="A131" s="1062">
        <v>130</v>
      </c>
      <c r="B131" t="s">
        <v>1020</v>
      </c>
      <c r="C131" t="s">
        <v>1034</v>
      </c>
      <c r="D131" t="s">
        <v>1035</v>
      </c>
    </row>
    <row r="132" spans="1:4" ht="11.25">
      <c r="A132" s="1062">
        <v>131</v>
      </c>
      <c r="B132" t="s">
        <v>1020</v>
      </c>
      <c r="C132" t="s">
        <v>1036</v>
      </c>
      <c r="D132" t="s">
        <v>1037</v>
      </c>
    </row>
    <row r="133" spans="1:4" ht="11.25">
      <c r="A133" s="1062">
        <v>132</v>
      </c>
      <c r="B133" t="s">
        <v>1020</v>
      </c>
      <c r="C133" t="s">
        <v>1038</v>
      </c>
      <c r="D133" t="s">
        <v>1039</v>
      </c>
    </row>
    <row r="134" spans="1:4" ht="11.25">
      <c r="A134" s="1062">
        <v>133</v>
      </c>
      <c r="B134" t="s">
        <v>1020</v>
      </c>
      <c r="C134" t="s">
        <v>1040</v>
      </c>
      <c r="D134" t="s">
        <v>1041</v>
      </c>
    </row>
    <row r="135" spans="1:4" ht="11.25">
      <c r="A135" s="1062">
        <v>134</v>
      </c>
      <c r="B135" t="s">
        <v>1020</v>
      </c>
      <c r="C135" t="s">
        <v>1042</v>
      </c>
      <c r="D135" t="s">
        <v>1043</v>
      </c>
    </row>
    <row r="136" spans="1:4" ht="11.25">
      <c r="A136" s="1062">
        <v>135</v>
      </c>
      <c r="B136" t="s">
        <v>1020</v>
      </c>
      <c r="C136" t="s">
        <v>1044</v>
      </c>
      <c r="D136" t="s">
        <v>1045</v>
      </c>
    </row>
    <row r="137" spans="1:4" ht="11.25">
      <c r="A137" s="1062">
        <v>136</v>
      </c>
      <c r="B137" t="s">
        <v>1020</v>
      </c>
      <c r="C137" t="s">
        <v>1046</v>
      </c>
      <c r="D137" t="s">
        <v>1047</v>
      </c>
    </row>
    <row r="138" spans="1:4" ht="11.25">
      <c r="A138" s="1062">
        <v>137</v>
      </c>
      <c r="B138" t="s">
        <v>1020</v>
      </c>
      <c r="C138" t="s">
        <v>1048</v>
      </c>
      <c r="D138" t="s">
        <v>1049</v>
      </c>
    </row>
    <row r="139" spans="1:4" ht="11.25">
      <c r="A139" s="1062">
        <v>138</v>
      </c>
      <c r="B139" t="s">
        <v>1020</v>
      </c>
      <c r="C139" t="s">
        <v>1050</v>
      </c>
      <c r="D139" t="s">
        <v>1051</v>
      </c>
    </row>
    <row r="140" spans="1:4" ht="11.25">
      <c r="A140" s="1062">
        <v>139</v>
      </c>
      <c r="B140" t="s">
        <v>1020</v>
      </c>
      <c r="C140" t="s">
        <v>1052</v>
      </c>
      <c r="D140" t="s">
        <v>1053</v>
      </c>
    </row>
    <row r="141" spans="1:4" ht="11.25">
      <c r="A141" s="1062">
        <v>140</v>
      </c>
      <c r="B141" t="s">
        <v>1020</v>
      </c>
      <c r="C141" t="s">
        <v>1054</v>
      </c>
      <c r="D141" t="s">
        <v>1055</v>
      </c>
    </row>
    <row r="142" spans="1:4" ht="11.25">
      <c r="A142" s="1062">
        <v>141</v>
      </c>
      <c r="B142" t="s">
        <v>1020</v>
      </c>
      <c r="C142" t="s">
        <v>1056</v>
      </c>
      <c r="D142" t="s">
        <v>1057</v>
      </c>
    </row>
    <row r="143" spans="1:4" ht="11.25">
      <c r="A143" s="1062">
        <v>142</v>
      </c>
      <c r="B143" t="s">
        <v>1020</v>
      </c>
      <c r="C143" t="s">
        <v>1058</v>
      </c>
      <c r="D143" t="s">
        <v>1059</v>
      </c>
    </row>
    <row r="144" spans="1:4" ht="11.25">
      <c r="A144" s="1062">
        <v>143</v>
      </c>
      <c r="B144" t="s">
        <v>1020</v>
      </c>
      <c r="C144" t="s">
        <v>1060</v>
      </c>
      <c r="D144" t="s">
        <v>1061</v>
      </c>
    </row>
    <row r="145" spans="1:4" ht="11.25">
      <c r="A145" s="1062">
        <v>144</v>
      </c>
      <c r="B145" t="s">
        <v>1020</v>
      </c>
      <c r="C145" t="s">
        <v>1062</v>
      </c>
      <c r="D145" t="s">
        <v>1063</v>
      </c>
    </row>
    <row r="146" spans="1:4" ht="11.25">
      <c r="A146" s="1062">
        <v>145</v>
      </c>
      <c r="B146" t="s">
        <v>1064</v>
      </c>
      <c r="C146" t="s">
        <v>1066</v>
      </c>
      <c r="D146" t="s">
        <v>1067</v>
      </c>
    </row>
    <row r="147" spans="1:4" ht="11.25">
      <c r="A147" s="1062">
        <v>146</v>
      </c>
      <c r="B147" t="s">
        <v>1064</v>
      </c>
      <c r="C147" t="s">
        <v>1064</v>
      </c>
      <c r="D147" t="s">
        <v>1065</v>
      </c>
    </row>
    <row r="148" spans="1:4" ht="11.25">
      <c r="A148" s="1062">
        <v>147</v>
      </c>
      <c r="B148" t="s">
        <v>1064</v>
      </c>
      <c r="C148" t="s">
        <v>1068</v>
      </c>
      <c r="D148" t="s">
        <v>1069</v>
      </c>
    </row>
    <row r="149" spans="1:4" ht="11.25">
      <c r="A149" s="1062">
        <v>148</v>
      </c>
      <c r="B149" t="s">
        <v>1064</v>
      </c>
      <c r="C149" t="s">
        <v>1022</v>
      </c>
      <c r="D149" t="s">
        <v>1070</v>
      </c>
    </row>
    <row r="150" spans="1:4" ht="11.25">
      <c r="A150" s="1062">
        <v>149</v>
      </c>
      <c r="B150" t="s">
        <v>1064</v>
      </c>
      <c r="C150" t="s">
        <v>1071</v>
      </c>
      <c r="D150" t="s">
        <v>1072</v>
      </c>
    </row>
    <row r="151" spans="1:4" ht="11.25">
      <c r="A151" s="1062">
        <v>150</v>
      </c>
      <c r="B151" t="s">
        <v>1064</v>
      </c>
      <c r="C151" t="s">
        <v>1073</v>
      </c>
      <c r="D151" t="s">
        <v>1074</v>
      </c>
    </row>
    <row r="152" spans="1:4" ht="11.25">
      <c r="A152" s="1062">
        <v>151</v>
      </c>
      <c r="B152" t="s">
        <v>1064</v>
      </c>
      <c r="C152" t="s">
        <v>1026</v>
      </c>
      <c r="D152" t="s">
        <v>1075</v>
      </c>
    </row>
    <row r="153" spans="1:4" ht="11.25">
      <c r="A153" s="1062">
        <v>152</v>
      </c>
      <c r="B153" t="s">
        <v>1064</v>
      </c>
      <c r="C153" t="s">
        <v>1076</v>
      </c>
      <c r="D153" t="s">
        <v>1077</v>
      </c>
    </row>
    <row r="154" spans="1:4" ht="11.25">
      <c r="A154" s="1062">
        <v>153</v>
      </c>
      <c r="B154" t="s">
        <v>1064</v>
      </c>
      <c r="C154" t="s">
        <v>1078</v>
      </c>
      <c r="D154" t="s">
        <v>1079</v>
      </c>
    </row>
    <row r="155" spans="1:4" ht="11.25">
      <c r="A155" s="1062">
        <v>154</v>
      </c>
      <c r="B155" t="s">
        <v>1064</v>
      </c>
      <c r="C155" t="s">
        <v>1080</v>
      </c>
      <c r="D155" t="s">
        <v>1081</v>
      </c>
    </row>
    <row r="156" spans="1:4" ht="11.25">
      <c r="A156" s="1062">
        <v>155</v>
      </c>
      <c r="B156" t="s">
        <v>1064</v>
      </c>
      <c r="C156" t="s">
        <v>1082</v>
      </c>
      <c r="D156" t="s">
        <v>1083</v>
      </c>
    </row>
    <row r="157" spans="1:4" ht="11.25">
      <c r="A157" s="1062">
        <v>156</v>
      </c>
      <c r="B157" t="s">
        <v>1064</v>
      </c>
      <c r="C157" t="s">
        <v>1084</v>
      </c>
      <c r="D157" t="s">
        <v>1085</v>
      </c>
    </row>
    <row r="158" spans="1:4" ht="11.25">
      <c r="A158" s="1062">
        <v>157</v>
      </c>
      <c r="B158" t="s">
        <v>1064</v>
      </c>
      <c r="C158" t="s">
        <v>1086</v>
      </c>
      <c r="D158" t="s">
        <v>1087</v>
      </c>
    </row>
    <row r="159" spans="1:4" ht="11.25">
      <c r="A159" s="1062">
        <v>158</v>
      </c>
      <c r="B159" t="s">
        <v>1064</v>
      </c>
      <c r="C159" t="s">
        <v>1088</v>
      </c>
      <c r="D159" t="s">
        <v>1089</v>
      </c>
    </row>
    <row r="160" spans="1:4" ht="11.25">
      <c r="A160" s="1062">
        <v>159</v>
      </c>
      <c r="B160" t="s">
        <v>1064</v>
      </c>
      <c r="C160" t="s">
        <v>1090</v>
      </c>
      <c r="D160" t="s">
        <v>1091</v>
      </c>
    </row>
    <row r="161" spans="1:4" ht="11.25">
      <c r="A161" s="1062">
        <v>160</v>
      </c>
      <c r="B161" t="s">
        <v>1064</v>
      </c>
      <c r="C161" t="s">
        <v>1092</v>
      </c>
      <c r="D161" t="s">
        <v>1093</v>
      </c>
    </row>
    <row r="162" spans="1:4" ht="11.25">
      <c r="A162" s="1062">
        <v>161</v>
      </c>
      <c r="B162" t="s">
        <v>1064</v>
      </c>
      <c r="C162" t="s">
        <v>1094</v>
      </c>
      <c r="D162" t="s">
        <v>1095</v>
      </c>
    </row>
    <row r="163" spans="1:4" ht="11.25">
      <c r="A163" s="1062">
        <v>162</v>
      </c>
      <c r="B163" t="s">
        <v>1064</v>
      </c>
      <c r="C163" t="s">
        <v>1096</v>
      </c>
      <c r="D163" t="s">
        <v>1097</v>
      </c>
    </row>
    <row r="164" spans="1:4" ht="11.25">
      <c r="A164" s="1062">
        <v>163</v>
      </c>
      <c r="B164" t="s">
        <v>1064</v>
      </c>
      <c r="C164" t="s">
        <v>1098</v>
      </c>
      <c r="D164" t="s">
        <v>1099</v>
      </c>
    </row>
    <row r="165" spans="1:4" ht="11.25">
      <c r="A165" s="1062">
        <v>164</v>
      </c>
      <c r="B165" t="s">
        <v>1064</v>
      </c>
      <c r="C165" t="s">
        <v>1100</v>
      </c>
      <c r="D165" t="s">
        <v>1101</v>
      </c>
    </row>
    <row r="166" spans="1:4" ht="11.25">
      <c r="A166" s="1062">
        <v>165</v>
      </c>
      <c r="B166" t="s">
        <v>1064</v>
      </c>
      <c r="C166" t="s">
        <v>1102</v>
      </c>
      <c r="D166" t="s">
        <v>1103</v>
      </c>
    </row>
    <row r="167" spans="1:4" ht="11.25">
      <c r="A167" s="1062">
        <v>166</v>
      </c>
      <c r="B167" t="s">
        <v>1064</v>
      </c>
      <c r="C167" t="s">
        <v>1104</v>
      </c>
      <c r="D167" t="s">
        <v>1105</v>
      </c>
    </row>
    <row r="168" spans="1:4" ht="11.25">
      <c r="A168" s="1062">
        <v>167</v>
      </c>
      <c r="B168" t="s">
        <v>1064</v>
      </c>
      <c r="C168" t="s">
        <v>1106</v>
      </c>
      <c r="D168" t="s">
        <v>1107</v>
      </c>
    </row>
    <row r="169" spans="1:4" ht="11.25">
      <c r="A169" s="1062">
        <v>168</v>
      </c>
      <c r="B169" t="s">
        <v>1064</v>
      </c>
      <c r="C169" t="s">
        <v>1108</v>
      </c>
      <c r="D169" t="s">
        <v>1109</v>
      </c>
    </row>
    <row r="170" spans="1:4" ht="11.25">
      <c r="A170" s="1062">
        <v>169</v>
      </c>
      <c r="B170" t="s">
        <v>1064</v>
      </c>
      <c r="C170" t="s">
        <v>1110</v>
      </c>
      <c r="D170" t="s">
        <v>1111</v>
      </c>
    </row>
    <row r="171" spans="1:4" ht="11.25">
      <c r="A171" s="1062">
        <v>170</v>
      </c>
      <c r="B171" t="s">
        <v>1064</v>
      </c>
      <c r="C171" t="s">
        <v>1112</v>
      </c>
      <c r="D171" t="s">
        <v>1113</v>
      </c>
    </row>
    <row r="172" spans="1:4" ht="11.25">
      <c r="A172" s="1062">
        <v>171</v>
      </c>
      <c r="B172" t="s">
        <v>1064</v>
      </c>
      <c r="C172" t="s">
        <v>1114</v>
      </c>
      <c r="D172" t="s">
        <v>1115</v>
      </c>
    </row>
    <row r="173" spans="1:4" ht="11.25">
      <c r="A173" s="1062">
        <v>172</v>
      </c>
      <c r="B173" t="s">
        <v>1064</v>
      </c>
      <c r="C173" t="s">
        <v>1116</v>
      </c>
      <c r="D173" t="s">
        <v>1117</v>
      </c>
    </row>
    <row r="174" spans="1:4" ht="11.25">
      <c r="A174" s="1062">
        <v>173</v>
      </c>
      <c r="B174" t="s">
        <v>1064</v>
      </c>
      <c r="C174" t="s">
        <v>1118</v>
      </c>
      <c r="D174" t="s">
        <v>1119</v>
      </c>
    </row>
    <row r="175" spans="1:4" ht="11.25">
      <c r="A175" s="1062">
        <v>174</v>
      </c>
      <c r="B175" t="s">
        <v>1064</v>
      </c>
      <c r="C175" t="s">
        <v>1120</v>
      </c>
      <c r="D175" t="s">
        <v>1121</v>
      </c>
    </row>
    <row r="176" spans="1:4" ht="11.25">
      <c r="A176" s="1062">
        <v>175</v>
      </c>
      <c r="B176" t="s">
        <v>1064</v>
      </c>
      <c r="C176" t="s">
        <v>1122</v>
      </c>
      <c r="D176" t="s">
        <v>1123</v>
      </c>
    </row>
    <row r="177" spans="1:4" ht="11.25">
      <c r="A177" s="1062">
        <v>176</v>
      </c>
      <c r="B177" t="s">
        <v>1064</v>
      </c>
      <c r="C177" t="s">
        <v>1124</v>
      </c>
      <c r="D177" t="s">
        <v>1125</v>
      </c>
    </row>
    <row r="178" spans="1:4" ht="11.25">
      <c r="A178" s="1062">
        <v>177</v>
      </c>
      <c r="B178" t="s">
        <v>1064</v>
      </c>
      <c r="C178" t="s">
        <v>1126</v>
      </c>
      <c r="D178" t="s">
        <v>1127</v>
      </c>
    </row>
    <row r="179" spans="1:4" ht="11.25">
      <c r="A179" s="1062">
        <v>178</v>
      </c>
      <c r="B179" t="s">
        <v>1064</v>
      </c>
      <c r="C179" t="s">
        <v>1128</v>
      </c>
      <c r="D179" t="s">
        <v>1129</v>
      </c>
    </row>
    <row r="180" spans="1:4" ht="11.25">
      <c r="A180" s="1062">
        <v>179</v>
      </c>
      <c r="B180" t="s">
        <v>1064</v>
      </c>
      <c r="C180" t="s">
        <v>1130</v>
      </c>
      <c r="D180" t="s">
        <v>1131</v>
      </c>
    </row>
    <row r="181" spans="1:4" ht="11.25">
      <c r="A181" s="1062">
        <v>180</v>
      </c>
      <c r="B181" t="s">
        <v>1064</v>
      </c>
      <c r="C181" t="s">
        <v>1132</v>
      </c>
      <c r="D181" t="s">
        <v>1133</v>
      </c>
    </row>
    <row r="182" spans="1:4" ht="11.25">
      <c r="A182" s="1062">
        <v>181</v>
      </c>
      <c r="B182" t="s">
        <v>1064</v>
      </c>
      <c r="C182" t="s">
        <v>1134</v>
      </c>
      <c r="D182" t="s">
        <v>1135</v>
      </c>
    </row>
    <row r="183" spans="1:4" ht="11.25">
      <c r="A183" s="1062">
        <v>182</v>
      </c>
      <c r="B183" t="s">
        <v>1064</v>
      </c>
      <c r="C183" t="s">
        <v>1136</v>
      </c>
      <c r="D183" t="s">
        <v>1137</v>
      </c>
    </row>
    <row r="184" spans="1:4" ht="11.25">
      <c r="A184" s="1062">
        <v>183</v>
      </c>
      <c r="B184" t="s">
        <v>1138</v>
      </c>
      <c r="C184" t="s">
        <v>1140</v>
      </c>
      <c r="D184" t="s">
        <v>1141</v>
      </c>
    </row>
    <row r="185" spans="1:4" ht="11.25">
      <c r="A185" s="1062">
        <v>184</v>
      </c>
      <c r="B185" t="s">
        <v>1138</v>
      </c>
      <c r="C185" t="s">
        <v>1138</v>
      </c>
      <c r="D185" t="s">
        <v>1139</v>
      </c>
    </row>
    <row r="186" spans="1:4" ht="11.25">
      <c r="A186" s="1062">
        <v>185</v>
      </c>
      <c r="B186" t="s">
        <v>1138</v>
      </c>
      <c r="C186" t="s">
        <v>1142</v>
      </c>
      <c r="D186" t="s">
        <v>1143</v>
      </c>
    </row>
    <row r="187" spans="1:4" ht="11.25">
      <c r="A187" s="1062">
        <v>186</v>
      </c>
      <c r="B187" t="s">
        <v>1138</v>
      </c>
      <c r="C187" t="s">
        <v>1144</v>
      </c>
      <c r="D187" t="s">
        <v>1145</v>
      </c>
    </row>
    <row r="188" spans="1:4" ht="11.25">
      <c r="A188" s="1062">
        <v>187</v>
      </c>
      <c r="B188" t="s">
        <v>1138</v>
      </c>
      <c r="C188" t="s">
        <v>1146</v>
      </c>
      <c r="D188" t="s">
        <v>1147</v>
      </c>
    </row>
    <row r="189" spans="1:4" ht="11.25">
      <c r="A189" s="1062">
        <v>188</v>
      </c>
      <c r="B189" t="s">
        <v>1138</v>
      </c>
      <c r="C189" t="s">
        <v>1148</v>
      </c>
      <c r="D189" t="s">
        <v>1149</v>
      </c>
    </row>
    <row r="190" spans="1:4" ht="11.25">
      <c r="A190" s="1062">
        <v>189</v>
      </c>
      <c r="B190" t="s">
        <v>1138</v>
      </c>
      <c r="C190" t="s">
        <v>1150</v>
      </c>
      <c r="D190" t="s">
        <v>1151</v>
      </c>
    </row>
    <row r="191" spans="1:4" ht="11.25">
      <c r="A191" s="1062">
        <v>190</v>
      </c>
      <c r="B191" t="s">
        <v>1138</v>
      </c>
      <c r="C191" t="s">
        <v>1152</v>
      </c>
      <c r="D191" t="s">
        <v>1153</v>
      </c>
    </row>
    <row r="192" spans="1:4" ht="11.25">
      <c r="A192" s="1062">
        <v>191</v>
      </c>
      <c r="B192" t="s">
        <v>1138</v>
      </c>
      <c r="C192" t="s">
        <v>1154</v>
      </c>
      <c r="D192" t="s">
        <v>1155</v>
      </c>
    </row>
    <row r="193" spans="1:4" ht="11.25">
      <c r="A193" s="1062">
        <v>192</v>
      </c>
      <c r="B193" t="s">
        <v>1138</v>
      </c>
      <c r="C193" t="s">
        <v>1156</v>
      </c>
      <c r="D193" t="s">
        <v>1157</v>
      </c>
    </row>
    <row r="194" spans="1:4" ht="11.25">
      <c r="A194" s="1062">
        <v>193</v>
      </c>
      <c r="B194" t="s">
        <v>1138</v>
      </c>
      <c r="C194" t="s">
        <v>1158</v>
      </c>
      <c r="D194" t="s">
        <v>1159</v>
      </c>
    </row>
    <row r="195" spans="1:4" ht="11.25">
      <c r="A195" s="1062">
        <v>194</v>
      </c>
      <c r="B195" t="s">
        <v>1138</v>
      </c>
      <c r="C195" t="s">
        <v>1160</v>
      </c>
      <c r="D195" t="s">
        <v>1161</v>
      </c>
    </row>
    <row r="196" spans="1:4" ht="11.25">
      <c r="A196" s="1062">
        <v>195</v>
      </c>
      <c r="B196" t="s">
        <v>1138</v>
      </c>
      <c r="C196" t="s">
        <v>1162</v>
      </c>
      <c r="D196" t="s">
        <v>1163</v>
      </c>
    </row>
    <row r="197" spans="1:4" ht="11.25">
      <c r="A197" s="1062">
        <v>196</v>
      </c>
      <c r="B197" t="s">
        <v>1138</v>
      </c>
      <c r="C197" t="s">
        <v>1164</v>
      </c>
      <c r="D197" t="s">
        <v>1165</v>
      </c>
    </row>
    <row r="198" spans="1:4" ht="11.25">
      <c r="A198" s="1062">
        <v>197</v>
      </c>
      <c r="B198" t="s">
        <v>1138</v>
      </c>
      <c r="C198" t="s">
        <v>1166</v>
      </c>
      <c r="D198" t="s">
        <v>1167</v>
      </c>
    </row>
    <row r="199" spans="1:4" ht="11.25">
      <c r="A199" s="1062">
        <v>198</v>
      </c>
      <c r="B199" t="s">
        <v>1138</v>
      </c>
      <c r="C199" t="s">
        <v>1168</v>
      </c>
      <c r="D199" t="s">
        <v>1169</v>
      </c>
    </row>
    <row r="200" spans="1:4" ht="11.25">
      <c r="A200" s="1062">
        <v>199</v>
      </c>
      <c r="B200" t="s">
        <v>1138</v>
      </c>
      <c r="C200" t="s">
        <v>1170</v>
      </c>
      <c r="D200" t="s">
        <v>1171</v>
      </c>
    </row>
    <row r="201" spans="1:4" ht="11.25">
      <c r="A201" s="1062">
        <v>200</v>
      </c>
      <c r="B201" t="s">
        <v>1138</v>
      </c>
      <c r="C201" t="s">
        <v>1172</v>
      </c>
      <c r="D201" t="s">
        <v>1173</v>
      </c>
    </row>
    <row r="202" spans="1:4" ht="11.25">
      <c r="A202" s="1062">
        <v>201</v>
      </c>
      <c r="B202" t="s">
        <v>1138</v>
      </c>
      <c r="C202" t="s">
        <v>1174</v>
      </c>
      <c r="D202" t="s">
        <v>1175</v>
      </c>
    </row>
    <row r="203" spans="1:4" ht="11.25">
      <c r="A203" s="1062">
        <v>202</v>
      </c>
      <c r="B203" t="s">
        <v>1138</v>
      </c>
      <c r="C203" t="s">
        <v>1176</v>
      </c>
      <c r="D203" t="s">
        <v>1177</v>
      </c>
    </row>
    <row r="204" spans="1:4" ht="11.25">
      <c r="A204" s="1062">
        <v>203</v>
      </c>
      <c r="B204" t="s">
        <v>1138</v>
      </c>
      <c r="C204" t="s">
        <v>1178</v>
      </c>
      <c r="D204" t="s">
        <v>1179</v>
      </c>
    </row>
    <row r="205" spans="1:4" ht="11.25">
      <c r="A205" s="1062">
        <v>204</v>
      </c>
      <c r="B205" t="s">
        <v>1138</v>
      </c>
      <c r="C205" t="s">
        <v>1180</v>
      </c>
      <c r="D205" t="s">
        <v>1181</v>
      </c>
    </row>
    <row r="206" spans="1:4" ht="11.25">
      <c r="A206" s="1062">
        <v>205</v>
      </c>
      <c r="B206" t="s">
        <v>1138</v>
      </c>
      <c r="C206" t="s">
        <v>1182</v>
      </c>
      <c r="D206" t="s">
        <v>1183</v>
      </c>
    </row>
    <row r="207" spans="1:4" ht="11.25">
      <c r="A207" s="1062">
        <v>206</v>
      </c>
      <c r="B207" t="s">
        <v>1184</v>
      </c>
      <c r="C207" t="s">
        <v>1186</v>
      </c>
      <c r="D207" t="s">
        <v>1187</v>
      </c>
    </row>
    <row r="208" spans="1:4" ht="11.25">
      <c r="A208" s="1062">
        <v>207</v>
      </c>
      <c r="B208" t="s">
        <v>1184</v>
      </c>
      <c r="C208" t="s">
        <v>1184</v>
      </c>
      <c r="D208" t="s">
        <v>1185</v>
      </c>
    </row>
    <row r="209" spans="1:4" ht="11.25">
      <c r="A209" s="1062">
        <v>208</v>
      </c>
      <c r="B209" t="s">
        <v>1184</v>
      </c>
      <c r="C209" t="s">
        <v>1188</v>
      </c>
      <c r="D209" t="s">
        <v>1189</v>
      </c>
    </row>
    <row r="210" spans="1:4" ht="11.25">
      <c r="A210" s="1062">
        <v>209</v>
      </c>
      <c r="B210" t="s">
        <v>1184</v>
      </c>
      <c r="C210" t="s">
        <v>1190</v>
      </c>
      <c r="D210" t="s">
        <v>1191</v>
      </c>
    </row>
    <row r="211" spans="1:4" ht="11.25">
      <c r="A211" s="1062">
        <v>210</v>
      </c>
      <c r="B211" t="s">
        <v>1184</v>
      </c>
      <c r="C211" t="s">
        <v>1192</v>
      </c>
      <c r="D211" t="s">
        <v>1193</v>
      </c>
    </row>
    <row r="212" spans="1:4" ht="11.25">
      <c r="A212" s="1062">
        <v>211</v>
      </c>
      <c r="B212" t="s">
        <v>1184</v>
      </c>
      <c r="C212" t="s">
        <v>1194</v>
      </c>
      <c r="D212" t="s">
        <v>1195</v>
      </c>
    </row>
    <row r="213" spans="1:4" ht="11.25">
      <c r="A213" s="1062">
        <v>212</v>
      </c>
      <c r="B213" t="s">
        <v>1184</v>
      </c>
      <c r="C213" t="s">
        <v>1196</v>
      </c>
      <c r="D213" t="s">
        <v>1197</v>
      </c>
    </row>
    <row r="214" spans="1:4" ht="11.25">
      <c r="A214" s="1062">
        <v>213</v>
      </c>
      <c r="B214" t="s">
        <v>1184</v>
      </c>
      <c r="C214" t="s">
        <v>1198</v>
      </c>
      <c r="D214" t="s">
        <v>1199</v>
      </c>
    </row>
    <row r="215" spans="1:4" ht="11.25">
      <c r="A215" s="1062">
        <v>214</v>
      </c>
      <c r="B215" t="s">
        <v>1184</v>
      </c>
      <c r="C215" t="s">
        <v>1200</v>
      </c>
      <c r="D215" t="s">
        <v>1201</v>
      </c>
    </row>
    <row r="216" spans="1:4" ht="11.25">
      <c r="A216" s="1062">
        <v>215</v>
      </c>
      <c r="B216" t="s">
        <v>1184</v>
      </c>
      <c r="C216" t="s">
        <v>1202</v>
      </c>
      <c r="D216" t="s">
        <v>1203</v>
      </c>
    </row>
    <row r="217" spans="1:4" ht="11.25">
      <c r="A217" s="1062">
        <v>216</v>
      </c>
      <c r="B217" t="s">
        <v>1184</v>
      </c>
      <c r="C217" t="s">
        <v>1204</v>
      </c>
      <c r="D217" t="s">
        <v>1205</v>
      </c>
    </row>
    <row r="218" spans="1:4" ht="11.25">
      <c r="A218" s="1062">
        <v>217</v>
      </c>
      <c r="B218" t="s">
        <v>1184</v>
      </c>
      <c r="C218" t="s">
        <v>1206</v>
      </c>
      <c r="D218" t="s">
        <v>1207</v>
      </c>
    </row>
    <row r="219" spans="1:4" ht="11.25">
      <c r="A219" s="1062">
        <v>218</v>
      </c>
      <c r="B219" t="s">
        <v>1184</v>
      </c>
      <c r="C219" t="s">
        <v>1208</v>
      </c>
      <c r="D219" t="s">
        <v>1209</v>
      </c>
    </row>
    <row r="220" spans="1:4" ht="11.25">
      <c r="A220" s="1062">
        <v>219</v>
      </c>
      <c r="B220" t="s">
        <v>1184</v>
      </c>
      <c r="C220" t="s">
        <v>1210</v>
      </c>
      <c r="D220" t="s">
        <v>1211</v>
      </c>
    </row>
    <row r="221" spans="1:4" ht="11.25">
      <c r="A221" s="1062">
        <v>220</v>
      </c>
      <c r="B221" t="s">
        <v>1184</v>
      </c>
      <c r="C221" t="s">
        <v>1212</v>
      </c>
      <c r="D221" t="s">
        <v>1213</v>
      </c>
    </row>
    <row r="222" spans="1:4" ht="11.25">
      <c r="A222" s="1062">
        <v>221</v>
      </c>
      <c r="B222" t="s">
        <v>1184</v>
      </c>
      <c r="C222" t="s">
        <v>1214</v>
      </c>
      <c r="D222" t="s">
        <v>1215</v>
      </c>
    </row>
    <row r="223" spans="1:4" ht="11.25">
      <c r="A223" s="1062">
        <v>222</v>
      </c>
      <c r="B223" t="s">
        <v>1184</v>
      </c>
      <c r="C223" t="s">
        <v>1216</v>
      </c>
      <c r="D223" t="s">
        <v>1217</v>
      </c>
    </row>
    <row r="224" spans="1:4" ht="11.25">
      <c r="A224" s="1062">
        <v>223</v>
      </c>
      <c r="B224" t="s">
        <v>1184</v>
      </c>
      <c r="C224" t="s">
        <v>1218</v>
      </c>
      <c r="D224" t="s">
        <v>1219</v>
      </c>
    </row>
    <row r="225" spans="1:4" ht="11.25">
      <c r="A225" s="1062">
        <v>224</v>
      </c>
      <c r="B225" t="s">
        <v>1220</v>
      </c>
      <c r="C225" t="s">
        <v>1220</v>
      </c>
      <c r="D225" t="s">
        <v>1221</v>
      </c>
    </row>
    <row r="226" spans="1:4" ht="11.25">
      <c r="A226" s="1062">
        <v>225</v>
      </c>
      <c r="B226" t="s">
        <v>1220</v>
      </c>
      <c r="C226" t="s">
        <v>1222</v>
      </c>
      <c r="D226" t="s">
        <v>1223</v>
      </c>
    </row>
    <row r="227" spans="1:4" ht="11.25">
      <c r="A227" s="1062">
        <v>226</v>
      </c>
      <c r="B227" t="s">
        <v>1220</v>
      </c>
      <c r="C227" t="s">
        <v>1224</v>
      </c>
      <c r="D227" t="s">
        <v>1225</v>
      </c>
    </row>
    <row r="228" spans="1:4" ht="11.25">
      <c r="A228" s="1062">
        <v>227</v>
      </c>
      <c r="B228" t="s">
        <v>1220</v>
      </c>
      <c r="C228" t="s">
        <v>1226</v>
      </c>
      <c r="D228" t="s">
        <v>1227</v>
      </c>
    </row>
    <row r="229" spans="1:4" ht="11.25">
      <c r="A229" s="1062">
        <v>228</v>
      </c>
      <c r="B229" t="s">
        <v>1220</v>
      </c>
      <c r="C229" t="s">
        <v>1228</v>
      </c>
      <c r="D229" t="s">
        <v>1229</v>
      </c>
    </row>
    <row r="230" spans="1:4" ht="11.25">
      <c r="A230" s="1062">
        <v>229</v>
      </c>
      <c r="B230" t="s">
        <v>1220</v>
      </c>
      <c r="C230" t="s">
        <v>1230</v>
      </c>
      <c r="D230" t="s">
        <v>1231</v>
      </c>
    </row>
    <row r="231" spans="1:4" ht="11.25">
      <c r="A231" s="1062">
        <v>230</v>
      </c>
      <c r="B231" t="s">
        <v>1220</v>
      </c>
      <c r="C231" t="s">
        <v>1232</v>
      </c>
      <c r="D231" t="s">
        <v>1233</v>
      </c>
    </row>
    <row r="232" spans="1:4" ht="11.25">
      <c r="A232" s="1062">
        <v>231</v>
      </c>
      <c r="B232" t="s">
        <v>1220</v>
      </c>
      <c r="C232" t="s">
        <v>1234</v>
      </c>
      <c r="D232" t="s">
        <v>1235</v>
      </c>
    </row>
    <row r="233" spans="1:4" ht="11.25">
      <c r="A233" s="1062">
        <v>232</v>
      </c>
      <c r="B233" t="s">
        <v>1220</v>
      </c>
      <c r="C233" t="s">
        <v>1236</v>
      </c>
      <c r="D233" t="s">
        <v>1237</v>
      </c>
    </row>
    <row r="234" spans="1:4" ht="11.25">
      <c r="A234" s="1062">
        <v>233</v>
      </c>
      <c r="B234" t="s">
        <v>1220</v>
      </c>
      <c r="C234" t="s">
        <v>1238</v>
      </c>
      <c r="D234" t="s">
        <v>1239</v>
      </c>
    </row>
    <row r="235" spans="1:4" ht="11.25">
      <c r="A235" s="1062">
        <v>234</v>
      </c>
      <c r="B235" t="s">
        <v>1220</v>
      </c>
      <c r="C235" t="s">
        <v>1240</v>
      </c>
      <c r="D235" t="s">
        <v>1241</v>
      </c>
    </row>
    <row r="236" spans="1:4" ht="11.25">
      <c r="A236" s="1062">
        <v>235</v>
      </c>
      <c r="B236" t="s">
        <v>1220</v>
      </c>
      <c r="C236" t="s">
        <v>1242</v>
      </c>
      <c r="D236" t="s">
        <v>1243</v>
      </c>
    </row>
    <row r="237" spans="1:4" ht="11.25">
      <c r="A237" s="1062">
        <v>236</v>
      </c>
      <c r="B237" t="s">
        <v>1220</v>
      </c>
      <c r="C237" t="s">
        <v>1244</v>
      </c>
      <c r="D237" t="s">
        <v>1245</v>
      </c>
    </row>
    <row r="238" spans="1:4" ht="11.25">
      <c r="A238" s="1062">
        <v>237</v>
      </c>
      <c r="B238" t="s">
        <v>1246</v>
      </c>
      <c r="C238" t="s">
        <v>1248</v>
      </c>
      <c r="D238" t="s">
        <v>1249</v>
      </c>
    </row>
    <row r="239" spans="1:4" ht="11.25">
      <c r="A239" s="1062">
        <v>238</v>
      </c>
      <c r="B239" t="s">
        <v>1246</v>
      </c>
      <c r="C239" t="s">
        <v>1246</v>
      </c>
      <c r="D239" t="s">
        <v>1247</v>
      </c>
    </row>
    <row r="240" spans="1:4" ht="11.25">
      <c r="A240" s="1062">
        <v>239</v>
      </c>
      <c r="B240" t="s">
        <v>1246</v>
      </c>
      <c r="C240" t="s">
        <v>1250</v>
      </c>
      <c r="D240" t="s">
        <v>1251</v>
      </c>
    </row>
    <row r="241" spans="1:4" ht="11.25">
      <c r="A241" s="1062">
        <v>240</v>
      </c>
      <c r="B241" t="s">
        <v>1246</v>
      </c>
      <c r="C241" t="s">
        <v>1252</v>
      </c>
      <c r="D241" t="s">
        <v>1253</v>
      </c>
    </row>
    <row r="242" spans="1:4" ht="11.25">
      <c r="A242" s="1062">
        <v>241</v>
      </c>
      <c r="B242" t="s">
        <v>1246</v>
      </c>
      <c r="C242" t="s">
        <v>1254</v>
      </c>
      <c r="D242" t="s">
        <v>1255</v>
      </c>
    </row>
    <row r="243" spans="1:4" ht="11.25">
      <c r="A243" s="1062">
        <v>242</v>
      </c>
      <c r="B243" t="s">
        <v>1246</v>
      </c>
      <c r="C243" t="s">
        <v>1256</v>
      </c>
      <c r="D243" t="s">
        <v>1257</v>
      </c>
    </row>
    <row r="244" spans="1:4" ht="11.25">
      <c r="A244" s="1062">
        <v>243</v>
      </c>
      <c r="B244" t="s">
        <v>1246</v>
      </c>
      <c r="C244" t="s">
        <v>1258</v>
      </c>
      <c r="D244" t="s">
        <v>1259</v>
      </c>
    </row>
    <row r="245" spans="1:4" ht="11.25">
      <c r="A245" s="1062">
        <v>244</v>
      </c>
      <c r="B245" t="s">
        <v>1246</v>
      </c>
      <c r="C245" t="s">
        <v>1260</v>
      </c>
      <c r="D245" t="s">
        <v>1261</v>
      </c>
    </row>
    <row r="246" spans="1:4" ht="11.25">
      <c r="A246" s="1062">
        <v>245</v>
      </c>
      <c r="B246" t="s">
        <v>1246</v>
      </c>
      <c r="C246" t="s">
        <v>1262</v>
      </c>
      <c r="D246" t="s">
        <v>1263</v>
      </c>
    </row>
    <row r="247" spans="1:4" ht="11.25">
      <c r="A247" s="1062">
        <v>246</v>
      </c>
      <c r="B247" t="s">
        <v>1246</v>
      </c>
      <c r="C247" t="s">
        <v>1264</v>
      </c>
      <c r="D247" t="s">
        <v>1265</v>
      </c>
    </row>
    <row r="248" spans="1:4" ht="11.25">
      <c r="A248" s="1062">
        <v>247</v>
      </c>
      <c r="B248" t="s">
        <v>1246</v>
      </c>
      <c r="C248" t="s">
        <v>1266</v>
      </c>
      <c r="D248" t="s">
        <v>1267</v>
      </c>
    </row>
    <row r="249" spans="1:4" ht="11.25">
      <c r="A249" s="1062">
        <v>248</v>
      </c>
      <c r="B249" t="s">
        <v>1246</v>
      </c>
      <c r="C249" t="s">
        <v>1268</v>
      </c>
      <c r="D249" t="s">
        <v>1269</v>
      </c>
    </row>
    <row r="250" spans="1:4" ht="11.25">
      <c r="A250" s="1062">
        <v>249</v>
      </c>
      <c r="B250" t="s">
        <v>1246</v>
      </c>
      <c r="C250" t="s">
        <v>1270</v>
      </c>
      <c r="D250" t="s">
        <v>1271</v>
      </c>
    </row>
    <row r="251" spans="1:4" ht="11.25">
      <c r="A251" s="1062">
        <v>250</v>
      </c>
      <c r="B251" t="s">
        <v>1246</v>
      </c>
      <c r="C251" t="s">
        <v>1272</v>
      </c>
      <c r="D251" t="s">
        <v>1273</v>
      </c>
    </row>
    <row r="252" spans="1:4" ht="11.25">
      <c r="A252" s="1062">
        <v>251</v>
      </c>
      <c r="B252" t="s">
        <v>1246</v>
      </c>
      <c r="C252" t="s">
        <v>1274</v>
      </c>
      <c r="D252" t="s">
        <v>1275</v>
      </c>
    </row>
    <row r="253" spans="1:4" ht="11.25">
      <c r="A253" s="1062">
        <v>252</v>
      </c>
      <c r="B253" t="s">
        <v>1276</v>
      </c>
      <c r="C253" t="s">
        <v>1276</v>
      </c>
      <c r="D253" t="s">
        <v>1277</v>
      </c>
    </row>
    <row r="254" spans="1:4" ht="11.25">
      <c r="A254" s="1062">
        <v>253</v>
      </c>
      <c r="B254" t="s">
        <v>1276</v>
      </c>
      <c r="C254" t="s">
        <v>1278</v>
      </c>
      <c r="D254" t="s">
        <v>1279</v>
      </c>
    </row>
    <row r="255" spans="1:4" ht="11.25">
      <c r="A255" s="1062">
        <v>254</v>
      </c>
      <c r="B255" t="s">
        <v>1276</v>
      </c>
      <c r="C255" t="s">
        <v>1280</v>
      </c>
      <c r="D255" t="s">
        <v>1281</v>
      </c>
    </row>
    <row r="256" spans="1:4" ht="11.25">
      <c r="A256" s="1062">
        <v>255</v>
      </c>
      <c r="B256" t="s">
        <v>1276</v>
      </c>
      <c r="C256" t="s">
        <v>1282</v>
      </c>
      <c r="D256" t="s">
        <v>1283</v>
      </c>
    </row>
    <row r="257" spans="1:4" ht="11.25">
      <c r="A257" s="1062">
        <v>256</v>
      </c>
      <c r="B257" t="s">
        <v>1276</v>
      </c>
      <c r="C257" t="s">
        <v>1284</v>
      </c>
      <c r="D257" t="s">
        <v>1285</v>
      </c>
    </row>
    <row r="258" spans="1:4" ht="11.25">
      <c r="A258" s="1062">
        <v>257</v>
      </c>
      <c r="B258" t="s">
        <v>1276</v>
      </c>
      <c r="C258" t="s">
        <v>1286</v>
      </c>
      <c r="D258" t="s">
        <v>1287</v>
      </c>
    </row>
    <row r="259" spans="1:4" ht="11.25">
      <c r="A259" s="1062">
        <v>258</v>
      </c>
      <c r="B259" t="s">
        <v>1276</v>
      </c>
      <c r="C259" t="s">
        <v>1288</v>
      </c>
      <c r="D259" t="s">
        <v>1289</v>
      </c>
    </row>
    <row r="260" spans="1:4" ht="11.25">
      <c r="A260" s="1062">
        <v>259</v>
      </c>
      <c r="B260" t="s">
        <v>1276</v>
      </c>
      <c r="C260" t="s">
        <v>1290</v>
      </c>
      <c r="D260" t="s">
        <v>1291</v>
      </c>
    </row>
    <row r="261" spans="1:4" ht="11.25">
      <c r="A261" s="1062">
        <v>260</v>
      </c>
      <c r="B261" t="s">
        <v>1276</v>
      </c>
      <c r="C261" t="s">
        <v>1292</v>
      </c>
      <c r="D261" t="s">
        <v>1293</v>
      </c>
    </row>
    <row r="262" spans="1:4" ht="11.25">
      <c r="A262" s="1062">
        <v>261</v>
      </c>
      <c r="B262" t="s">
        <v>1276</v>
      </c>
      <c r="C262" t="s">
        <v>1294</v>
      </c>
      <c r="D262" t="s">
        <v>1295</v>
      </c>
    </row>
    <row r="263" spans="1:4" ht="11.25">
      <c r="A263" s="1062">
        <v>262</v>
      </c>
      <c r="B263" t="s">
        <v>1276</v>
      </c>
      <c r="C263" t="s">
        <v>1296</v>
      </c>
      <c r="D263" t="s">
        <v>1297</v>
      </c>
    </row>
    <row r="264" spans="1:4" ht="11.25">
      <c r="A264" s="1062">
        <v>263</v>
      </c>
      <c r="B264" t="s">
        <v>1276</v>
      </c>
      <c r="C264" t="s">
        <v>1298</v>
      </c>
      <c r="D264" t="s">
        <v>1299</v>
      </c>
    </row>
    <row r="265" spans="1:4" ht="11.25">
      <c r="A265" s="1062">
        <v>264</v>
      </c>
      <c r="B265" t="s">
        <v>1276</v>
      </c>
      <c r="C265" t="s">
        <v>1300</v>
      </c>
      <c r="D265" t="s">
        <v>1301</v>
      </c>
    </row>
    <row r="266" spans="1:4" ht="11.25">
      <c r="A266" s="1062">
        <v>265</v>
      </c>
      <c r="B266" t="s">
        <v>1276</v>
      </c>
      <c r="C266" t="s">
        <v>1302</v>
      </c>
      <c r="D266" t="s">
        <v>1303</v>
      </c>
    </row>
    <row r="267" spans="1:4" ht="11.25">
      <c r="A267" s="1062">
        <v>266</v>
      </c>
      <c r="B267" t="s">
        <v>1276</v>
      </c>
      <c r="C267" t="s">
        <v>1304</v>
      </c>
      <c r="D267" t="s">
        <v>1305</v>
      </c>
    </row>
    <row r="268" spans="1:4" ht="11.25">
      <c r="A268" s="1062">
        <v>267</v>
      </c>
      <c r="B268" t="s">
        <v>1276</v>
      </c>
      <c r="C268" t="s">
        <v>1306</v>
      </c>
      <c r="D268" t="s">
        <v>1307</v>
      </c>
    </row>
    <row r="269" spans="1:4" ht="11.25">
      <c r="A269" s="1062">
        <v>268</v>
      </c>
      <c r="B269" t="s">
        <v>1276</v>
      </c>
      <c r="C269" t="s">
        <v>1308</v>
      </c>
      <c r="D269" t="s">
        <v>1309</v>
      </c>
    </row>
    <row r="270" spans="1:4" ht="11.25">
      <c r="A270" s="1062">
        <v>269</v>
      </c>
      <c r="B270" t="s">
        <v>1276</v>
      </c>
      <c r="C270" t="s">
        <v>1310</v>
      </c>
      <c r="D270" t="s">
        <v>1311</v>
      </c>
    </row>
    <row r="271" spans="1:4" ht="11.25">
      <c r="A271" s="1062">
        <v>270</v>
      </c>
      <c r="B271" t="s">
        <v>1276</v>
      </c>
      <c r="C271" t="s">
        <v>1312</v>
      </c>
      <c r="D271" t="s">
        <v>1313</v>
      </c>
    </row>
    <row r="272" spans="1:4" ht="11.25">
      <c r="A272" s="1062">
        <v>271</v>
      </c>
      <c r="B272" t="s">
        <v>1314</v>
      </c>
      <c r="C272" t="s">
        <v>1316</v>
      </c>
      <c r="D272" t="s">
        <v>1317</v>
      </c>
    </row>
    <row r="273" spans="1:4" ht="11.25">
      <c r="A273" s="1062">
        <v>272</v>
      </c>
      <c r="B273" t="s">
        <v>1314</v>
      </c>
      <c r="C273" t="s">
        <v>1318</v>
      </c>
      <c r="D273" t="s">
        <v>1319</v>
      </c>
    </row>
    <row r="274" spans="1:4" ht="11.25">
      <c r="A274" s="1062">
        <v>273</v>
      </c>
      <c r="B274" t="s">
        <v>1314</v>
      </c>
      <c r="C274" t="s">
        <v>1320</v>
      </c>
      <c r="D274" t="s">
        <v>1321</v>
      </c>
    </row>
    <row r="275" spans="1:4" ht="11.25">
      <c r="A275" s="1062">
        <v>274</v>
      </c>
      <c r="B275" t="s">
        <v>1314</v>
      </c>
      <c r="C275" t="s">
        <v>1314</v>
      </c>
      <c r="D275" t="s">
        <v>1315</v>
      </c>
    </row>
    <row r="276" spans="1:4" ht="11.25">
      <c r="A276" s="1062">
        <v>275</v>
      </c>
      <c r="B276" t="s">
        <v>1314</v>
      </c>
      <c r="C276" t="s">
        <v>1322</v>
      </c>
      <c r="D276" t="s">
        <v>1323</v>
      </c>
    </row>
    <row r="277" spans="1:4" ht="11.25">
      <c r="A277" s="1062">
        <v>276</v>
      </c>
      <c r="B277" t="s">
        <v>1314</v>
      </c>
      <c r="C277" t="s">
        <v>1324</v>
      </c>
      <c r="D277" t="s">
        <v>1325</v>
      </c>
    </row>
    <row r="278" spans="1:4" ht="11.25">
      <c r="A278" s="1062">
        <v>277</v>
      </c>
      <c r="B278" t="s">
        <v>1314</v>
      </c>
      <c r="C278" t="s">
        <v>1326</v>
      </c>
      <c r="D278" t="s">
        <v>1327</v>
      </c>
    </row>
    <row r="279" spans="1:4" ht="11.25">
      <c r="A279" s="1062">
        <v>278</v>
      </c>
      <c r="B279" t="s">
        <v>1314</v>
      </c>
      <c r="C279" t="s">
        <v>1328</v>
      </c>
      <c r="D279" t="s">
        <v>1329</v>
      </c>
    </row>
    <row r="280" spans="1:4" ht="11.25">
      <c r="A280" s="1062">
        <v>279</v>
      </c>
      <c r="B280" t="s">
        <v>1314</v>
      </c>
      <c r="C280" t="s">
        <v>1330</v>
      </c>
      <c r="D280" t="s">
        <v>1331</v>
      </c>
    </row>
    <row r="281" spans="1:4" ht="11.25">
      <c r="A281" s="1062">
        <v>280</v>
      </c>
      <c r="B281" t="s">
        <v>1314</v>
      </c>
      <c r="C281" t="s">
        <v>801</v>
      </c>
      <c r="D281" t="s">
        <v>1332</v>
      </c>
    </row>
    <row r="282" spans="1:4" ht="11.25">
      <c r="A282" s="1062">
        <v>281</v>
      </c>
      <c r="B282" t="s">
        <v>1314</v>
      </c>
      <c r="C282" t="s">
        <v>1333</v>
      </c>
      <c r="D282" t="s">
        <v>1334</v>
      </c>
    </row>
    <row r="283" spans="1:4" ht="11.25">
      <c r="A283" s="1062">
        <v>282</v>
      </c>
      <c r="B283" t="s">
        <v>1314</v>
      </c>
      <c r="C283" t="s">
        <v>1335</v>
      </c>
      <c r="D283" t="s">
        <v>1336</v>
      </c>
    </row>
    <row r="284" spans="1:4" ht="11.25">
      <c r="A284" s="1062">
        <v>283</v>
      </c>
      <c r="B284" t="s">
        <v>1314</v>
      </c>
      <c r="C284" t="s">
        <v>1337</v>
      </c>
      <c r="D284" t="s">
        <v>1338</v>
      </c>
    </row>
    <row r="285" spans="1:4" ht="11.25">
      <c r="A285" s="1062">
        <v>284</v>
      </c>
      <c r="B285" t="s">
        <v>1314</v>
      </c>
      <c r="C285" t="s">
        <v>1339</v>
      </c>
      <c r="D285" t="s">
        <v>1340</v>
      </c>
    </row>
    <row r="286" spans="1:4" ht="11.25">
      <c r="A286" s="1062">
        <v>285</v>
      </c>
      <c r="B286" t="s">
        <v>1314</v>
      </c>
      <c r="C286" t="s">
        <v>1341</v>
      </c>
      <c r="D286" t="s">
        <v>1342</v>
      </c>
    </row>
    <row r="287" spans="1:4" ht="11.25">
      <c r="A287" s="1062">
        <v>286</v>
      </c>
      <c r="B287" t="s">
        <v>1314</v>
      </c>
      <c r="C287" t="s">
        <v>1343</v>
      </c>
      <c r="D287" t="s">
        <v>1344</v>
      </c>
    </row>
    <row r="288" spans="1:4" ht="11.25">
      <c r="A288" s="1062">
        <v>287</v>
      </c>
      <c r="B288" t="s">
        <v>1314</v>
      </c>
      <c r="C288" t="s">
        <v>1345</v>
      </c>
      <c r="D288" t="s">
        <v>1346</v>
      </c>
    </row>
    <row r="289" spans="1:4" ht="11.25">
      <c r="A289" s="1062">
        <v>288</v>
      </c>
      <c r="B289" t="s">
        <v>1314</v>
      </c>
      <c r="C289" t="s">
        <v>1347</v>
      </c>
      <c r="D289" t="s">
        <v>1348</v>
      </c>
    </row>
    <row r="290" spans="1:4" ht="11.25">
      <c r="A290" s="1062">
        <v>289</v>
      </c>
      <c r="B290" t="s">
        <v>1314</v>
      </c>
      <c r="C290" t="s">
        <v>1349</v>
      </c>
      <c r="D290" t="s">
        <v>1350</v>
      </c>
    </row>
    <row r="291" spans="1:4" ht="11.25">
      <c r="A291" s="1062">
        <v>290</v>
      </c>
      <c r="B291" t="s">
        <v>1314</v>
      </c>
      <c r="C291" t="s">
        <v>1351</v>
      </c>
      <c r="D291" t="s">
        <v>1352</v>
      </c>
    </row>
    <row r="292" spans="1:4" ht="11.25">
      <c r="A292" s="1062">
        <v>291</v>
      </c>
      <c r="B292" t="s">
        <v>1353</v>
      </c>
      <c r="C292" t="s">
        <v>1355</v>
      </c>
      <c r="D292" t="s">
        <v>1356</v>
      </c>
    </row>
    <row r="293" spans="1:4" ht="11.25">
      <c r="A293" s="1062">
        <v>292</v>
      </c>
      <c r="B293" t="s">
        <v>1353</v>
      </c>
      <c r="C293" t="s">
        <v>1357</v>
      </c>
      <c r="D293" t="s">
        <v>1358</v>
      </c>
    </row>
    <row r="294" spans="1:4" ht="11.25">
      <c r="A294" s="1062">
        <v>293</v>
      </c>
      <c r="B294" t="s">
        <v>1353</v>
      </c>
      <c r="C294" t="s">
        <v>1359</v>
      </c>
      <c r="D294" t="s">
        <v>1360</v>
      </c>
    </row>
    <row r="295" spans="1:4" ht="11.25">
      <c r="A295" s="1062">
        <v>294</v>
      </c>
      <c r="B295" t="s">
        <v>1353</v>
      </c>
      <c r="C295" t="s">
        <v>1361</v>
      </c>
      <c r="D295" t="s">
        <v>1362</v>
      </c>
    </row>
    <row r="296" spans="1:4" ht="11.25">
      <c r="A296" s="1062">
        <v>295</v>
      </c>
      <c r="B296" t="s">
        <v>1353</v>
      </c>
      <c r="C296" t="s">
        <v>1363</v>
      </c>
      <c r="D296" t="s">
        <v>1364</v>
      </c>
    </row>
    <row r="297" spans="1:4" ht="11.25">
      <c r="A297" s="1062">
        <v>296</v>
      </c>
      <c r="B297" t="s">
        <v>1353</v>
      </c>
      <c r="C297" t="s">
        <v>1365</v>
      </c>
      <c r="D297" t="s">
        <v>1366</v>
      </c>
    </row>
    <row r="298" spans="1:4" ht="11.25">
      <c r="A298" s="1062">
        <v>297</v>
      </c>
      <c r="B298" t="s">
        <v>1353</v>
      </c>
      <c r="C298" t="s">
        <v>1353</v>
      </c>
      <c r="D298" t="s">
        <v>1354</v>
      </c>
    </row>
    <row r="299" spans="1:4" ht="11.25">
      <c r="A299" s="1062">
        <v>298</v>
      </c>
      <c r="B299" t="s">
        <v>1353</v>
      </c>
      <c r="C299" t="s">
        <v>1367</v>
      </c>
      <c r="D299" t="s">
        <v>1368</v>
      </c>
    </row>
    <row r="300" spans="1:4" ht="11.25">
      <c r="A300" s="1062">
        <v>299</v>
      </c>
      <c r="B300" t="s">
        <v>1353</v>
      </c>
      <c r="C300" t="s">
        <v>1369</v>
      </c>
      <c r="D300" t="s">
        <v>1370</v>
      </c>
    </row>
    <row r="301" spans="1:4" ht="11.25">
      <c r="A301" s="1062">
        <v>300</v>
      </c>
      <c r="B301" t="s">
        <v>1353</v>
      </c>
      <c r="C301" t="s">
        <v>1371</v>
      </c>
      <c r="D301" t="s">
        <v>1372</v>
      </c>
    </row>
    <row r="302" spans="1:4" ht="11.25">
      <c r="A302" s="1062">
        <v>301</v>
      </c>
      <c r="B302" t="s">
        <v>1353</v>
      </c>
      <c r="C302" t="s">
        <v>1373</v>
      </c>
      <c r="D302" t="s">
        <v>1374</v>
      </c>
    </row>
    <row r="303" spans="1:4" ht="11.25">
      <c r="A303" s="1062">
        <v>302</v>
      </c>
      <c r="B303" t="s">
        <v>1353</v>
      </c>
      <c r="C303" t="s">
        <v>1375</v>
      </c>
      <c r="D303" t="s">
        <v>1376</v>
      </c>
    </row>
    <row r="304" spans="1:4" ht="11.25">
      <c r="A304" s="1062">
        <v>303</v>
      </c>
      <c r="B304" t="s">
        <v>1353</v>
      </c>
      <c r="C304" t="s">
        <v>1377</v>
      </c>
      <c r="D304" t="s">
        <v>1378</v>
      </c>
    </row>
    <row r="305" spans="1:4" ht="11.25">
      <c r="A305" s="1062">
        <v>304</v>
      </c>
      <c r="B305" t="s">
        <v>1353</v>
      </c>
      <c r="C305" t="s">
        <v>1379</v>
      </c>
      <c r="D305" t="s">
        <v>1380</v>
      </c>
    </row>
    <row r="306" spans="1:4" ht="11.25">
      <c r="A306" s="1062">
        <v>305</v>
      </c>
      <c r="B306" t="s">
        <v>1353</v>
      </c>
      <c r="C306" t="s">
        <v>1381</v>
      </c>
      <c r="D306" t="s">
        <v>1382</v>
      </c>
    </row>
    <row r="307" spans="1:4" ht="11.25">
      <c r="A307" s="1062">
        <v>306</v>
      </c>
      <c r="B307" t="s">
        <v>1353</v>
      </c>
      <c r="C307" t="s">
        <v>1383</v>
      </c>
      <c r="D307" t="s">
        <v>1384</v>
      </c>
    </row>
    <row r="308" spans="1:4" ht="11.25">
      <c r="A308" s="1062">
        <v>307</v>
      </c>
      <c r="B308" t="s">
        <v>1353</v>
      </c>
      <c r="C308" t="s">
        <v>1385</v>
      </c>
      <c r="D308" t="s">
        <v>1386</v>
      </c>
    </row>
    <row r="309" spans="1:4" ht="11.25">
      <c r="A309" s="1062">
        <v>308</v>
      </c>
      <c r="B309" t="s">
        <v>1353</v>
      </c>
      <c r="C309" t="s">
        <v>1387</v>
      </c>
      <c r="D309" t="s">
        <v>1388</v>
      </c>
    </row>
    <row r="310" spans="1:4" ht="11.25">
      <c r="A310" s="1062">
        <v>309</v>
      </c>
      <c r="B310" t="s">
        <v>1353</v>
      </c>
      <c r="C310" t="s">
        <v>1389</v>
      </c>
      <c r="D310" t="s">
        <v>1390</v>
      </c>
    </row>
    <row r="311" spans="1:4" ht="11.25">
      <c r="A311" s="1062">
        <v>310</v>
      </c>
      <c r="B311" t="s">
        <v>1353</v>
      </c>
      <c r="C311" t="s">
        <v>1391</v>
      </c>
      <c r="D311" t="s">
        <v>1392</v>
      </c>
    </row>
    <row r="312" spans="1:4" ht="11.25">
      <c r="A312" s="1062">
        <v>311</v>
      </c>
      <c r="B312" t="s">
        <v>1353</v>
      </c>
      <c r="C312" t="s">
        <v>1393</v>
      </c>
      <c r="D312" t="s">
        <v>1394</v>
      </c>
    </row>
    <row r="313" spans="1:4" ht="11.25">
      <c r="A313" s="1062">
        <v>312</v>
      </c>
      <c r="B313" t="s">
        <v>1353</v>
      </c>
      <c r="C313" t="s">
        <v>1395</v>
      </c>
      <c r="D313" t="s">
        <v>1396</v>
      </c>
    </row>
    <row r="314" spans="1:4" ht="11.25">
      <c r="A314" s="1062">
        <v>313</v>
      </c>
      <c r="B314" t="s">
        <v>1353</v>
      </c>
      <c r="C314" t="s">
        <v>1397</v>
      </c>
      <c r="D314" t="s">
        <v>1398</v>
      </c>
    </row>
    <row r="315" spans="1:4" ht="11.25">
      <c r="A315" s="1062">
        <v>314</v>
      </c>
      <c r="B315" t="s">
        <v>1353</v>
      </c>
      <c r="C315" t="s">
        <v>1399</v>
      </c>
      <c r="D315" t="s">
        <v>1400</v>
      </c>
    </row>
    <row r="316" spans="1:4" ht="11.25">
      <c r="A316" s="1062">
        <v>315</v>
      </c>
      <c r="B316" t="s">
        <v>1353</v>
      </c>
      <c r="C316" t="s">
        <v>1401</v>
      </c>
      <c r="D316" t="s">
        <v>1402</v>
      </c>
    </row>
    <row r="317" spans="1:4" ht="11.25">
      <c r="A317" s="1062">
        <v>316</v>
      </c>
      <c r="B317" t="s">
        <v>1353</v>
      </c>
      <c r="C317" t="s">
        <v>1403</v>
      </c>
      <c r="D317" t="s">
        <v>1404</v>
      </c>
    </row>
    <row r="318" spans="1:4" ht="11.25">
      <c r="A318" s="1062">
        <v>317</v>
      </c>
      <c r="B318" t="s">
        <v>1353</v>
      </c>
      <c r="C318" t="s">
        <v>1405</v>
      </c>
      <c r="D318" t="s">
        <v>1406</v>
      </c>
    </row>
    <row r="319" spans="1:4" ht="11.25">
      <c r="A319" s="1062">
        <v>318</v>
      </c>
      <c r="B319" t="s">
        <v>1353</v>
      </c>
      <c r="C319" t="s">
        <v>1407</v>
      </c>
      <c r="D319" t="s">
        <v>1408</v>
      </c>
    </row>
    <row r="320" spans="1:4" ht="11.25">
      <c r="A320" s="1062">
        <v>319</v>
      </c>
      <c r="B320" t="s">
        <v>1353</v>
      </c>
      <c r="C320" t="s">
        <v>1409</v>
      </c>
      <c r="D320" t="s">
        <v>1410</v>
      </c>
    </row>
    <row r="321" spans="1:4" ht="11.25">
      <c r="A321" s="1062">
        <v>320</v>
      </c>
      <c r="B321" t="s">
        <v>1353</v>
      </c>
      <c r="C321" t="s">
        <v>1411</v>
      </c>
      <c r="D321" t="s">
        <v>1412</v>
      </c>
    </row>
    <row r="322" spans="1:4" ht="11.25">
      <c r="A322" s="1062">
        <v>321</v>
      </c>
      <c r="B322" t="s">
        <v>1353</v>
      </c>
      <c r="C322" t="s">
        <v>1413</v>
      </c>
      <c r="D322" t="s">
        <v>1414</v>
      </c>
    </row>
    <row r="323" spans="1:4" ht="11.25">
      <c r="A323" s="1062">
        <v>322</v>
      </c>
      <c r="B323" t="s">
        <v>1353</v>
      </c>
      <c r="C323" t="s">
        <v>1415</v>
      </c>
      <c r="D323" t="s">
        <v>1416</v>
      </c>
    </row>
    <row r="324" spans="1:4" ht="11.25">
      <c r="A324" s="1062">
        <v>323</v>
      </c>
      <c r="B324" t="s">
        <v>1417</v>
      </c>
      <c r="C324" t="s">
        <v>1419</v>
      </c>
      <c r="D324" t="s">
        <v>1420</v>
      </c>
    </row>
    <row r="325" spans="1:4" ht="11.25">
      <c r="A325" s="1062">
        <v>324</v>
      </c>
      <c r="B325" t="s">
        <v>1417</v>
      </c>
      <c r="C325" t="s">
        <v>1421</v>
      </c>
      <c r="D325" t="s">
        <v>1422</v>
      </c>
    </row>
    <row r="326" spans="1:4" ht="11.25">
      <c r="A326" s="1062">
        <v>325</v>
      </c>
      <c r="B326" t="s">
        <v>1417</v>
      </c>
      <c r="C326" t="s">
        <v>835</v>
      </c>
      <c r="D326" t="s">
        <v>1423</v>
      </c>
    </row>
    <row r="327" spans="1:4" ht="11.25">
      <c r="A327" s="1062">
        <v>326</v>
      </c>
      <c r="B327" t="s">
        <v>1417</v>
      </c>
      <c r="C327" t="s">
        <v>1424</v>
      </c>
      <c r="D327" t="s">
        <v>1425</v>
      </c>
    </row>
    <row r="328" spans="1:4" ht="11.25">
      <c r="A328" s="1062">
        <v>327</v>
      </c>
      <c r="B328" t="s">
        <v>1417</v>
      </c>
      <c r="C328" t="s">
        <v>1417</v>
      </c>
      <c r="D328" t="s">
        <v>1418</v>
      </c>
    </row>
    <row r="329" spans="1:4" ht="11.25">
      <c r="A329" s="1062">
        <v>328</v>
      </c>
      <c r="B329" t="s">
        <v>1417</v>
      </c>
      <c r="C329" t="s">
        <v>1426</v>
      </c>
      <c r="D329" t="s">
        <v>1427</v>
      </c>
    </row>
    <row r="330" spans="1:4" ht="11.25">
      <c r="A330" s="1062">
        <v>329</v>
      </c>
      <c r="B330" t="s">
        <v>1417</v>
      </c>
      <c r="C330" t="s">
        <v>1428</v>
      </c>
      <c r="D330" t="s">
        <v>1429</v>
      </c>
    </row>
    <row r="331" spans="1:4" ht="11.25">
      <c r="A331" s="1062">
        <v>330</v>
      </c>
      <c r="B331" t="s">
        <v>1417</v>
      </c>
      <c r="C331" t="s">
        <v>1430</v>
      </c>
      <c r="D331" t="s">
        <v>1431</v>
      </c>
    </row>
    <row r="332" spans="1:4" ht="11.25">
      <c r="A332" s="1062">
        <v>331</v>
      </c>
      <c r="B332" t="s">
        <v>1417</v>
      </c>
      <c r="C332" t="s">
        <v>1432</v>
      </c>
      <c r="D332" t="s">
        <v>1433</v>
      </c>
    </row>
    <row r="333" spans="1:4" ht="11.25">
      <c r="A333" s="1062">
        <v>332</v>
      </c>
      <c r="B333" t="s">
        <v>1417</v>
      </c>
      <c r="C333" t="s">
        <v>1434</v>
      </c>
      <c r="D333" t="s">
        <v>1435</v>
      </c>
    </row>
    <row r="334" spans="1:4" ht="11.25">
      <c r="A334" s="1062">
        <v>333</v>
      </c>
      <c r="B334" t="s">
        <v>1417</v>
      </c>
      <c r="C334" t="s">
        <v>1436</v>
      </c>
      <c r="D334" t="s">
        <v>1437</v>
      </c>
    </row>
    <row r="335" spans="1:4" ht="11.25">
      <c r="A335" s="1062">
        <v>334</v>
      </c>
      <c r="B335" t="s">
        <v>1417</v>
      </c>
      <c r="C335" t="s">
        <v>1438</v>
      </c>
      <c r="D335" t="s">
        <v>1439</v>
      </c>
    </row>
    <row r="336" spans="1:4" ht="11.25">
      <c r="A336" s="1062">
        <v>335</v>
      </c>
      <c r="B336" t="s">
        <v>1417</v>
      </c>
      <c r="C336" t="s">
        <v>1440</v>
      </c>
      <c r="D336" t="s">
        <v>1441</v>
      </c>
    </row>
    <row r="337" spans="1:4" ht="11.25">
      <c r="A337" s="1062">
        <v>336</v>
      </c>
      <c r="B337" t="s">
        <v>1417</v>
      </c>
      <c r="C337" t="s">
        <v>1442</v>
      </c>
      <c r="D337" t="s">
        <v>1443</v>
      </c>
    </row>
    <row r="338" spans="1:4" ht="11.25">
      <c r="A338" s="1062">
        <v>337</v>
      </c>
      <c r="B338" t="s">
        <v>1417</v>
      </c>
      <c r="C338" t="s">
        <v>1444</v>
      </c>
      <c r="D338" t="s">
        <v>1445</v>
      </c>
    </row>
    <row r="339" spans="1:4" ht="11.25">
      <c r="A339" s="1062">
        <v>338</v>
      </c>
      <c r="B339" t="s">
        <v>1417</v>
      </c>
      <c r="C339" t="s">
        <v>1446</v>
      </c>
      <c r="D339" t="s">
        <v>1447</v>
      </c>
    </row>
    <row r="340" spans="1:4" ht="11.25">
      <c r="A340" s="1062">
        <v>339</v>
      </c>
      <c r="B340" t="s">
        <v>1417</v>
      </c>
      <c r="C340" t="s">
        <v>1448</v>
      </c>
      <c r="D340" t="s">
        <v>1449</v>
      </c>
    </row>
    <row r="341" spans="1:4" ht="11.25">
      <c r="A341" s="1062">
        <v>340</v>
      </c>
      <c r="B341" t="s">
        <v>1417</v>
      </c>
      <c r="C341" t="s">
        <v>1450</v>
      </c>
      <c r="D341" t="s">
        <v>1451</v>
      </c>
    </row>
    <row r="342" spans="1:4" ht="11.25">
      <c r="A342" s="1062">
        <v>341</v>
      </c>
      <c r="B342" t="s">
        <v>1417</v>
      </c>
      <c r="C342" t="s">
        <v>1452</v>
      </c>
      <c r="D342" t="s">
        <v>1453</v>
      </c>
    </row>
    <row r="343" spans="1:4" ht="11.25">
      <c r="A343" s="1062">
        <v>342</v>
      </c>
      <c r="B343" t="s">
        <v>1417</v>
      </c>
      <c r="C343" t="s">
        <v>1454</v>
      </c>
      <c r="D343" t="s">
        <v>1455</v>
      </c>
    </row>
    <row r="344" spans="1:4" ht="11.25">
      <c r="A344" s="1062">
        <v>343</v>
      </c>
      <c r="B344" t="s">
        <v>1417</v>
      </c>
      <c r="C344" t="s">
        <v>1456</v>
      </c>
      <c r="D344" t="s">
        <v>1457</v>
      </c>
    </row>
    <row r="345" spans="1:4" ht="11.25">
      <c r="A345" s="1062">
        <v>344</v>
      </c>
      <c r="B345" t="s">
        <v>1458</v>
      </c>
      <c r="C345" t="s">
        <v>1460</v>
      </c>
      <c r="D345" t="s">
        <v>1461</v>
      </c>
    </row>
    <row r="346" spans="1:4" ht="11.25">
      <c r="A346" s="1062">
        <v>345</v>
      </c>
      <c r="B346" t="s">
        <v>1458</v>
      </c>
      <c r="C346" t="s">
        <v>1462</v>
      </c>
      <c r="D346" t="s">
        <v>1463</v>
      </c>
    </row>
    <row r="347" spans="1:4" ht="11.25">
      <c r="A347" s="1062">
        <v>346</v>
      </c>
      <c r="B347" t="s">
        <v>1458</v>
      </c>
      <c r="C347" t="s">
        <v>1464</v>
      </c>
      <c r="D347" t="s">
        <v>1465</v>
      </c>
    </row>
    <row r="348" spans="1:4" ht="11.25">
      <c r="A348" s="1062">
        <v>347</v>
      </c>
      <c r="B348" t="s">
        <v>1458</v>
      </c>
      <c r="C348" t="s">
        <v>1466</v>
      </c>
      <c r="D348" t="s">
        <v>1467</v>
      </c>
    </row>
    <row r="349" spans="1:4" ht="11.25">
      <c r="A349" s="1062">
        <v>348</v>
      </c>
      <c r="B349" t="s">
        <v>1458</v>
      </c>
      <c r="C349" t="s">
        <v>1468</v>
      </c>
      <c r="D349" t="s">
        <v>1469</v>
      </c>
    </row>
    <row r="350" spans="1:4" ht="11.25">
      <c r="A350" s="1062">
        <v>349</v>
      </c>
      <c r="B350" t="s">
        <v>1458</v>
      </c>
      <c r="C350" t="s">
        <v>1470</v>
      </c>
      <c r="D350" t="s">
        <v>1471</v>
      </c>
    </row>
    <row r="351" spans="1:4" ht="11.25">
      <c r="A351" s="1062">
        <v>350</v>
      </c>
      <c r="B351" t="s">
        <v>1458</v>
      </c>
      <c r="C351" t="s">
        <v>1472</v>
      </c>
      <c r="D351" t="s">
        <v>1473</v>
      </c>
    </row>
    <row r="352" spans="1:4" ht="11.25">
      <c r="A352" s="1062">
        <v>351</v>
      </c>
      <c r="B352" t="s">
        <v>1458</v>
      </c>
      <c r="C352" t="s">
        <v>1458</v>
      </c>
      <c r="D352" t="s">
        <v>1459</v>
      </c>
    </row>
    <row r="353" spans="1:4" ht="11.25">
      <c r="A353" s="1062">
        <v>352</v>
      </c>
      <c r="B353" t="s">
        <v>1458</v>
      </c>
      <c r="C353" t="s">
        <v>1474</v>
      </c>
      <c r="D353" t="s">
        <v>1475</v>
      </c>
    </row>
    <row r="354" spans="1:4" ht="11.25">
      <c r="A354" s="1062">
        <v>353</v>
      </c>
      <c r="B354" t="s">
        <v>1458</v>
      </c>
      <c r="C354" t="s">
        <v>1476</v>
      </c>
      <c r="D354" t="s">
        <v>1477</v>
      </c>
    </row>
    <row r="355" spans="1:4" ht="11.25">
      <c r="A355" s="1062">
        <v>354</v>
      </c>
      <c r="B355" t="s">
        <v>1458</v>
      </c>
      <c r="C355" t="s">
        <v>1478</v>
      </c>
      <c r="D355" t="s">
        <v>1479</v>
      </c>
    </row>
    <row r="356" spans="1:4" ht="11.25">
      <c r="A356" s="1062">
        <v>355</v>
      </c>
      <c r="B356" t="s">
        <v>1458</v>
      </c>
      <c r="C356" t="s">
        <v>1480</v>
      </c>
      <c r="D356" t="s">
        <v>1481</v>
      </c>
    </row>
    <row r="357" spans="1:4" ht="11.25">
      <c r="A357" s="1062">
        <v>356</v>
      </c>
      <c r="B357" t="s">
        <v>1458</v>
      </c>
      <c r="C357" t="s">
        <v>1482</v>
      </c>
      <c r="D357" t="s">
        <v>1483</v>
      </c>
    </row>
    <row r="358" spans="1:4" ht="11.25">
      <c r="A358" s="1062">
        <v>357</v>
      </c>
      <c r="B358" t="s">
        <v>1458</v>
      </c>
      <c r="C358" t="s">
        <v>1484</v>
      </c>
      <c r="D358" t="s">
        <v>1485</v>
      </c>
    </row>
    <row r="359" spans="1:4" ht="11.25">
      <c r="A359" s="1062">
        <v>358</v>
      </c>
      <c r="B359" t="s">
        <v>1458</v>
      </c>
      <c r="C359" t="s">
        <v>1486</v>
      </c>
      <c r="D359" t="s">
        <v>1487</v>
      </c>
    </row>
    <row r="360" spans="1:4" ht="11.25">
      <c r="A360" s="1062">
        <v>359</v>
      </c>
      <c r="B360" t="s">
        <v>1458</v>
      </c>
      <c r="C360" t="s">
        <v>1488</v>
      </c>
      <c r="D360" t="s">
        <v>1489</v>
      </c>
    </row>
    <row r="361" spans="1:4" ht="11.25">
      <c r="A361" s="1062">
        <v>360</v>
      </c>
      <c r="B361" t="s">
        <v>1458</v>
      </c>
      <c r="C361" t="s">
        <v>1490</v>
      </c>
      <c r="D361" t="s">
        <v>1491</v>
      </c>
    </row>
    <row r="362" spans="1:4" ht="11.25">
      <c r="A362" s="1062">
        <v>361</v>
      </c>
      <c r="B362" t="s">
        <v>1458</v>
      </c>
      <c r="C362" t="s">
        <v>1492</v>
      </c>
      <c r="D362" t="s">
        <v>1493</v>
      </c>
    </row>
    <row r="363" spans="1:4" ht="11.25">
      <c r="A363" s="1062">
        <v>362</v>
      </c>
      <c r="B363" t="s">
        <v>1458</v>
      </c>
      <c r="C363" t="s">
        <v>1494</v>
      </c>
      <c r="D363" t="s">
        <v>1495</v>
      </c>
    </row>
    <row r="364" spans="1:4" ht="11.25">
      <c r="A364" s="1062">
        <v>363</v>
      </c>
      <c r="B364" t="s">
        <v>1458</v>
      </c>
      <c r="C364" t="s">
        <v>1496</v>
      </c>
      <c r="D364" t="s">
        <v>1497</v>
      </c>
    </row>
    <row r="365" spans="1:4" ht="11.25">
      <c r="A365" s="1062">
        <v>364</v>
      </c>
      <c r="B365" t="s">
        <v>1458</v>
      </c>
      <c r="C365" t="s">
        <v>1498</v>
      </c>
      <c r="D365" t="s">
        <v>1499</v>
      </c>
    </row>
    <row r="366" spans="1:4" ht="11.25">
      <c r="A366" s="1062">
        <v>365</v>
      </c>
      <c r="B366" t="s">
        <v>1458</v>
      </c>
      <c r="C366" t="s">
        <v>1500</v>
      </c>
      <c r="D366" t="s">
        <v>1501</v>
      </c>
    </row>
    <row r="367" spans="1:4" ht="11.25">
      <c r="A367" s="1062">
        <v>366</v>
      </c>
      <c r="B367" t="s">
        <v>1458</v>
      </c>
      <c r="C367" t="s">
        <v>1502</v>
      </c>
      <c r="D367" t="s">
        <v>1503</v>
      </c>
    </row>
    <row r="368" spans="1:4" ht="11.25">
      <c r="A368" s="1062">
        <v>367</v>
      </c>
      <c r="B368" t="s">
        <v>1458</v>
      </c>
      <c r="C368" t="s">
        <v>1504</v>
      </c>
      <c r="D368" t="s">
        <v>1505</v>
      </c>
    </row>
    <row r="369" spans="1:4" ht="11.25">
      <c r="A369" s="1062">
        <v>368</v>
      </c>
      <c r="B369" t="s">
        <v>1458</v>
      </c>
      <c r="C369" t="s">
        <v>1506</v>
      </c>
      <c r="D369" t="s">
        <v>1507</v>
      </c>
    </row>
    <row r="370" spans="1:4" ht="11.25">
      <c r="A370" s="1062">
        <v>369</v>
      </c>
      <c r="B370" t="s">
        <v>1458</v>
      </c>
      <c r="C370" t="s">
        <v>1508</v>
      </c>
      <c r="D370" t="s">
        <v>1509</v>
      </c>
    </row>
    <row r="371" spans="1:4" ht="11.25">
      <c r="A371" s="1062">
        <v>370</v>
      </c>
      <c r="B371" t="s">
        <v>1510</v>
      </c>
      <c r="C371" t="s">
        <v>1510</v>
      </c>
      <c r="D371" t="s">
        <v>1511</v>
      </c>
    </row>
    <row r="372" spans="1:4" ht="11.25">
      <c r="A372" s="1062">
        <v>371</v>
      </c>
      <c r="B372" t="s">
        <v>1512</v>
      </c>
      <c r="C372" t="s">
        <v>1512</v>
      </c>
      <c r="D372" t="s">
        <v>1513</v>
      </c>
    </row>
    <row r="373" spans="1:4" ht="11.25">
      <c r="A373" s="1062">
        <v>372</v>
      </c>
      <c r="B373" t="s">
        <v>1514</v>
      </c>
      <c r="C373" t="s">
        <v>1516</v>
      </c>
      <c r="D373" t="s">
        <v>1517</v>
      </c>
    </row>
    <row r="374" spans="1:4" ht="11.25">
      <c r="A374" s="1062">
        <v>373</v>
      </c>
      <c r="B374" t="s">
        <v>1514</v>
      </c>
      <c r="C374" t="s">
        <v>1518</v>
      </c>
      <c r="D374" t="s">
        <v>1519</v>
      </c>
    </row>
    <row r="375" spans="1:4" ht="11.25">
      <c r="A375" s="1062">
        <v>374</v>
      </c>
      <c r="B375" t="s">
        <v>1514</v>
      </c>
      <c r="C375" t="s">
        <v>1520</v>
      </c>
      <c r="D375" t="s">
        <v>1521</v>
      </c>
    </row>
    <row r="376" spans="1:4" ht="11.25">
      <c r="A376" s="1062">
        <v>375</v>
      </c>
      <c r="B376" t="s">
        <v>1514</v>
      </c>
      <c r="C376" t="s">
        <v>1522</v>
      </c>
      <c r="D376" t="s">
        <v>1523</v>
      </c>
    </row>
    <row r="377" spans="1:4" ht="11.25">
      <c r="A377" s="1062">
        <v>376</v>
      </c>
      <c r="B377" t="s">
        <v>1514</v>
      </c>
      <c r="C377" t="s">
        <v>1514</v>
      </c>
      <c r="D377" t="s">
        <v>1515</v>
      </c>
    </row>
    <row r="378" spans="1:4" ht="11.25">
      <c r="A378" s="1062">
        <v>377</v>
      </c>
      <c r="B378" t="s">
        <v>1514</v>
      </c>
      <c r="C378" t="s">
        <v>1524</v>
      </c>
      <c r="D378" t="s">
        <v>1525</v>
      </c>
    </row>
    <row r="379" spans="1:4" ht="11.25">
      <c r="A379" s="1062">
        <v>378</v>
      </c>
      <c r="B379" t="s">
        <v>1514</v>
      </c>
      <c r="C379" t="s">
        <v>1526</v>
      </c>
      <c r="D379" t="s">
        <v>1527</v>
      </c>
    </row>
    <row r="380" spans="1:4" ht="11.25">
      <c r="A380" s="1062">
        <v>379</v>
      </c>
      <c r="B380" t="s">
        <v>1514</v>
      </c>
      <c r="C380" t="s">
        <v>1528</v>
      </c>
      <c r="D380" t="s">
        <v>1529</v>
      </c>
    </row>
    <row r="381" spans="1:4" ht="11.25">
      <c r="A381" s="1062">
        <v>380</v>
      </c>
      <c r="B381" t="s">
        <v>1514</v>
      </c>
      <c r="C381" t="s">
        <v>1530</v>
      </c>
      <c r="D381" t="s">
        <v>1531</v>
      </c>
    </row>
    <row r="382" spans="1:4" ht="11.25">
      <c r="A382" s="1062">
        <v>381</v>
      </c>
      <c r="B382" t="s">
        <v>1514</v>
      </c>
      <c r="C382" t="s">
        <v>1532</v>
      </c>
      <c r="D382" t="s">
        <v>1533</v>
      </c>
    </row>
    <row r="383" spans="1:4" ht="11.25">
      <c r="A383" s="1062">
        <v>382</v>
      </c>
      <c r="B383" t="s">
        <v>1514</v>
      </c>
      <c r="C383" t="s">
        <v>1534</v>
      </c>
      <c r="D383" t="s">
        <v>1535</v>
      </c>
    </row>
    <row r="384" spans="1:4" ht="11.25">
      <c r="A384" s="1062">
        <v>383</v>
      </c>
      <c r="B384" t="s">
        <v>1514</v>
      </c>
      <c r="C384" t="s">
        <v>1536</v>
      </c>
      <c r="D384" t="s">
        <v>1537</v>
      </c>
    </row>
    <row r="385" spans="1:4" ht="11.25">
      <c r="A385" s="1062">
        <v>384</v>
      </c>
      <c r="B385" t="s">
        <v>1514</v>
      </c>
      <c r="C385" t="s">
        <v>1538</v>
      </c>
      <c r="D385" t="s">
        <v>1539</v>
      </c>
    </row>
    <row r="386" spans="1:4" ht="11.25">
      <c r="A386" s="1062">
        <v>385</v>
      </c>
      <c r="B386" t="s">
        <v>1514</v>
      </c>
      <c r="C386" t="s">
        <v>1540</v>
      </c>
      <c r="D386" t="s">
        <v>1541</v>
      </c>
    </row>
    <row r="387" spans="1:4" ht="11.25">
      <c r="A387" s="1062">
        <v>386</v>
      </c>
      <c r="B387" t="s">
        <v>1514</v>
      </c>
      <c r="C387" t="s">
        <v>1542</v>
      </c>
      <c r="D387" t="s">
        <v>1543</v>
      </c>
    </row>
    <row r="388" spans="1:4" ht="11.25">
      <c r="A388" s="1062">
        <v>387</v>
      </c>
      <c r="B388" t="s">
        <v>1514</v>
      </c>
      <c r="C388" t="s">
        <v>1544</v>
      </c>
      <c r="D388" t="s">
        <v>1545</v>
      </c>
    </row>
    <row r="389" spans="1:4" ht="11.25">
      <c r="A389" s="1062">
        <v>388</v>
      </c>
      <c r="B389" t="s">
        <v>1514</v>
      </c>
      <c r="C389" t="s">
        <v>1546</v>
      </c>
      <c r="D389" t="s">
        <v>1547</v>
      </c>
    </row>
    <row r="390" spans="1:4" ht="11.25">
      <c r="A390" s="1062">
        <v>389</v>
      </c>
      <c r="B390" t="s">
        <v>1514</v>
      </c>
      <c r="C390" t="s">
        <v>1548</v>
      </c>
      <c r="D390" t="s">
        <v>1549</v>
      </c>
    </row>
    <row r="391" spans="1:4" ht="11.25">
      <c r="A391" s="1062">
        <v>390</v>
      </c>
      <c r="B391" t="s">
        <v>1514</v>
      </c>
      <c r="C391" t="s">
        <v>1550</v>
      </c>
      <c r="D391" t="s">
        <v>1551</v>
      </c>
    </row>
    <row r="392" spans="1:4" ht="11.25">
      <c r="A392" s="1062">
        <v>391</v>
      </c>
      <c r="B392" t="s">
        <v>1514</v>
      </c>
      <c r="C392" t="s">
        <v>1552</v>
      </c>
      <c r="D392" t="s">
        <v>1553</v>
      </c>
    </row>
    <row r="393" spans="1:4" ht="11.25">
      <c r="A393" s="1062">
        <v>392</v>
      </c>
      <c r="B393" t="s">
        <v>1554</v>
      </c>
      <c r="C393" t="s">
        <v>1068</v>
      </c>
      <c r="D393" t="s">
        <v>1556</v>
      </c>
    </row>
    <row r="394" spans="1:4" ht="11.25">
      <c r="A394" s="1062">
        <v>393</v>
      </c>
      <c r="B394" t="s">
        <v>1554</v>
      </c>
      <c r="C394" t="s">
        <v>1557</v>
      </c>
      <c r="D394" t="s">
        <v>1558</v>
      </c>
    </row>
    <row r="395" spans="1:4" ht="11.25">
      <c r="A395" s="1062">
        <v>394</v>
      </c>
      <c r="B395" t="s">
        <v>1554</v>
      </c>
      <c r="C395" t="s">
        <v>1559</v>
      </c>
      <c r="D395" t="s">
        <v>1560</v>
      </c>
    </row>
    <row r="396" spans="1:4" ht="11.25">
      <c r="A396" s="1062">
        <v>395</v>
      </c>
      <c r="B396" t="s">
        <v>1554</v>
      </c>
      <c r="C396" t="s">
        <v>1561</v>
      </c>
      <c r="D396" t="s">
        <v>1562</v>
      </c>
    </row>
    <row r="397" spans="1:4" ht="11.25">
      <c r="A397" s="1062">
        <v>396</v>
      </c>
      <c r="B397" t="s">
        <v>1554</v>
      </c>
      <c r="C397" t="s">
        <v>1563</v>
      </c>
      <c r="D397" t="s">
        <v>1564</v>
      </c>
    </row>
    <row r="398" spans="1:4" ht="11.25">
      <c r="A398" s="1062">
        <v>397</v>
      </c>
      <c r="B398" t="s">
        <v>1554</v>
      </c>
      <c r="C398" t="s">
        <v>1565</v>
      </c>
      <c r="D398" t="s">
        <v>1566</v>
      </c>
    </row>
    <row r="399" spans="1:4" ht="11.25">
      <c r="A399" s="1062">
        <v>398</v>
      </c>
      <c r="B399" t="s">
        <v>1554</v>
      </c>
      <c r="C399" t="s">
        <v>1554</v>
      </c>
      <c r="D399" t="s">
        <v>1555</v>
      </c>
    </row>
    <row r="400" spans="1:4" ht="11.25">
      <c r="A400" s="1062">
        <v>399</v>
      </c>
      <c r="B400" t="s">
        <v>1554</v>
      </c>
      <c r="C400" t="s">
        <v>1567</v>
      </c>
      <c r="D400" t="s">
        <v>1568</v>
      </c>
    </row>
    <row r="401" spans="1:4" ht="11.25">
      <c r="A401" s="1062">
        <v>400</v>
      </c>
      <c r="B401" t="s">
        <v>1554</v>
      </c>
      <c r="C401" t="s">
        <v>1569</v>
      </c>
      <c r="D401" t="s">
        <v>1570</v>
      </c>
    </row>
    <row r="402" spans="1:4" ht="11.25">
      <c r="A402" s="1062">
        <v>401</v>
      </c>
      <c r="B402" t="s">
        <v>1554</v>
      </c>
      <c r="C402" t="s">
        <v>1571</v>
      </c>
      <c r="D402" t="s">
        <v>1572</v>
      </c>
    </row>
    <row r="403" spans="1:4" ht="11.25">
      <c r="A403" s="1062">
        <v>402</v>
      </c>
      <c r="B403" t="s">
        <v>1554</v>
      </c>
      <c r="C403" t="s">
        <v>1573</v>
      </c>
      <c r="D403" t="s">
        <v>1574</v>
      </c>
    </row>
    <row r="404" spans="1:4" ht="11.25">
      <c r="A404" s="1062">
        <v>403</v>
      </c>
      <c r="B404" t="s">
        <v>1554</v>
      </c>
      <c r="C404" t="s">
        <v>1575</v>
      </c>
      <c r="D404" t="s">
        <v>1576</v>
      </c>
    </row>
    <row r="405" spans="1:4" ht="11.25">
      <c r="A405" s="1062">
        <v>404</v>
      </c>
      <c r="B405" t="s">
        <v>1554</v>
      </c>
      <c r="C405" t="s">
        <v>1577</v>
      </c>
      <c r="D405" t="s">
        <v>1578</v>
      </c>
    </row>
    <row r="406" spans="1:4" ht="11.25">
      <c r="A406" s="1062">
        <v>405</v>
      </c>
      <c r="B406" t="s">
        <v>1554</v>
      </c>
      <c r="C406" t="s">
        <v>1579</v>
      </c>
      <c r="D406" t="s">
        <v>1580</v>
      </c>
    </row>
    <row r="407" spans="1:4" ht="11.25">
      <c r="A407" s="1062">
        <v>406</v>
      </c>
      <c r="B407" t="s">
        <v>1554</v>
      </c>
      <c r="C407" t="s">
        <v>1581</v>
      </c>
      <c r="D407" t="s">
        <v>1582</v>
      </c>
    </row>
    <row r="408" spans="1:4" ht="11.25">
      <c r="A408" s="1062">
        <v>407</v>
      </c>
      <c r="B408" t="s">
        <v>1554</v>
      </c>
      <c r="C408" t="s">
        <v>1583</v>
      </c>
      <c r="D408" t="s">
        <v>1584</v>
      </c>
    </row>
    <row r="409" spans="1:4" ht="11.25">
      <c r="A409" s="1062">
        <v>408</v>
      </c>
      <c r="B409" t="s">
        <v>1554</v>
      </c>
      <c r="C409" t="s">
        <v>1585</v>
      </c>
      <c r="D409" t="s">
        <v>1586</v>
      </c>
    </row>
    <row r="410" spans="1:4" ht="11.25">
      <c r="A410" s="1062">
        <v>409</v>
      </c>
      <c r="B410" t="s">
        <v>1587</v>
      </c>
      <c r="C410" t="s">
        <v>1589</v>
      </c>
      <c r="D410" t="s">
        <v>1590</v>
      </c>
    </row>
    <row r="411" spans="1:4" ht="11.25">
      <c r="A411" s="1062">
        <v>410</v>
      </c>
      <c r="B411" t="s">
        <v>1587</v>
      </c>
      <c r="C411" t="s">
        <v>1591</v>
      </c>
      <c r="D411" t="s">
        <v>1592</v>
      </c>
    </row>
    <row r="412" spans="1:4" ht="11.25">
      <c r="A412" s="1062">
        <v>411</v>
      </c>
      <c r="B412" t="s">
        <v>1587</v>
      </c>
      <c r="C412" t="s">
        <v>1593</v>
      </c>
      <c r="D412" t="s">
        <v>1594</v>
      </c>
    </row>
    <row r="413" spans="1:4" ht="11.25">
      <c r="A413" s="1062">
        <v>412</v>
      </c>
      <c r="B413" t="s">
        <v>1587</v>
      </c>
      <c r="C413" t="s">
        <v>1595</v>
      </c>
      <c r="D413" t="s">
        <v>1596</v>
      </c>
    </row>
    <row r="414" spans="1:4" ht="11.25">
      <c r="A414" s="1062">
        <v>413</v>
      </c>
      <c r="B414" t="s">
        <v>1587</v>
      </c>
      <c r="C414" t="s">
        <v>1597</v>
      </c>
      <c r="D414" t="s">
        <v>1598</v>
      </c>
    </row>
    <row r="415" spans="1:4" ht="11.25">
      <c r="A415" s="1062">
        <v>414</v>
      </c>
      <c r="B415" t="s">
        <v>1587</v>
      </c>
      <c r="C415" t="s">
        <v>1599</v>
      </c>
      <c r="D415" t="s">
        <v>1600</v>
      </c>
    </row>
    <row r="416" spans="1:4" ht="11.25">
      <c r="A416" s="1062">
        <v>415</v>
      </c>
      <c r="B416" t="s">
        <v>1587</v>
      </c>
      <c r="C416" t="s">
        <v>1601</v>
      </c>
      <c r="D416" t="s">
        <v>1602</v>
      </c>
    </row>
    <row r="417" spans="1:4" ht="11.25">
      <c r="A417" s="1062">
        <v>416</v>
      </c>
      <c r="B417" t="s">
        <v>1587</v>
      </c>
      <c r="C417" t="s">
        <v>1603</v>
      </c>
      <c r="D417" t="s">
        <v>1604</v>
      </c>
    </row>
    <row r="418" spans="1:4" ht="11.25">
      <c r="A418" s="1062">
        <v>417</v>
      </c>
      <c r="B418" t="s">
        <v>1587</v>
      </c>
      <c r="C418" t="s">
        <v>1605</v>
      </c>
      <c r="D418" t="s">
        <v>1606</v>
      </c>
    </row>
    <row r="419" spans="1:4" ht="11.25">
      <c r="A419" s="1062">
        <v>418</v>
      </c>
      <c r="B419" t="s">
        <v>1587</v>
      </c>
      <c r="C419" t="s">
        <v>1607</v>
      </c>
      <c r="D419" t="s">
        <v>1608</v>
      </c>
    </row>
    <row r="420" spans="1:4" ht="11.25">
      <c r="A420" s="1062">
        <v>419</v>
      </c>
      <c r="B420" t="s">
        <v>1587</v>
      </c>
      <c r="C420" t="s">
        <v>1609</v>
      </c>
      <c r="D420" t="s">
        <v>1610</v>
      </c>
    </row>
    <row r="421" spans="1:4" ht="11.25">
      <c r="A421" s="1062">
        <v>420</v>
      </c>
      <c r="B421" t="s">
        <v>1587</v>
      </c>
      <c r="C421" t="s">
        <v>1587</v>
      </c>
      <c r="D421" t="s">
        <v>1588</v>
      </c>
    </row>
    <row r="422" spans="1:4" ht="11.25">
      <c r="A422" s="1062">
        <v>421</v>
      </c>
      <c r="B422" t="s">
        <v>1587</v>
      </c>
      <c r="C422" t="s">
        <v>1611</v>
      </c>
      <c r="D422" t="s">
        <v>1612</v>
      </c>
    </row>
    <row r="423" spans="1:4" ht="11.25">
      <c r="A423" s="1062">
        <v>422</v>
      </c>
      <c r="B423" t="s">
        <v>1587</v>
      </c>
      <c r="C423" t="s">
        <v>1613</v>
      </c>
      <c r="D423" t="s">
        <v>1614</v>
      </c>
    </row>
    <row r="424" spans="1:4" ht="11.25">
      <c r="A424" s="1062">
        <v>423</v>
      </c>
      <c r="B424" t="s">
        <v>1587</v>
      </c>
      <c r="C424" t="s">
        <v>1615</v>
      </c>
      <c r="D424" t="s">
        <v>1616</v>
      </c>
    </row>
    <row r="425" spans="1:4" ht="11.25">
      <c r="A425" s="1062">
        <v>424</v>
      </c>
      <c r="B425" t="s">
        <v>1587</v>
      </c>
      <c r="C425" t="s">
        <v>1262</v>
      </c>
      <c r="D425" t="s">
        <v>1617</v>
      </c>
    </row>
    <row r="426" spans="1:4" ht="11.25">
      <c r="A426" s="1062">
        <v>425</v>
      </c>
      <c r="B426" t="s">
        <v>1587</v>
      </c>
      <c r="C426" t="s">
        <v>1618</v>
      </c>
      <c r="D426" t="s">
        <v>1619</v>
      </c>
    </row>
    <row r="427" spans="1:4" ht="11.25">
      <c r="A427" s="1062">
        <v>426</v>
      </c>
      <c r="B427" t="s">
        <v>1587</v>
      </c>
      <c r="C427" t="s">
        <v>1620</v>
      </c>
      <c r="D427" t="s">
        <v>1621</v>
      </c>
    </row>
    <row r="428" spans="1:4" ht="11.25">
      <c r="A428" s="1062">
        <v>427</v>
      </c>
      <c r="B428" t="s">
        <v>1587</v>
      </c>
      <c r="C428" t="s">
        <v>1622</v>
      </c>
      <c r="D428" t="s">
        <v>1623</v>
      </c>
    </row>
    <row r="429" spans="1:4" ht="11.25">
      <c r="A429" s="1062">
        <v>428</v>
      </c>
      <c r="B429" t="s">
        <v>1587</v>
      </c>
      <c r="C429" t="s">
        <v>1624</v>
      </c>
      <c r="D429" t="s">
        <v>1625</v>
      </c>
    </row>
    <row r="430" spans="1:4" ht="11.25">
      <c r="A430" s="1062">
        <v>429</v>
      </c>
      <c r="B430" t="s">
        <v>1587</v>
      </c>
      <c r="C430" t="s">
        <v>1626</v>
      </c>
      <c r="D430" t="s">
        <v>1627</v>
      </c>
    </row>
    <row r="431" spans="1:4" ht="11.25">
      <c r="A431" s="1062">
        <v>430</v>
      </c>
      <c r="B431" t="s">
        <v>1587</v>
      </c>
      <c r="C431" t="s">
        <v>1628</v>
      </c>
      <c r="D431" t="s">
        <v>1629</v>
      </c>
    </row>
    <row r="432" spans="1:4" ht="11.25">
      <c r="A432" s="1062">
        <v>431</v>
      </c>
      <c r="B432" t="s">
        <v>1587</v>
      </c>
      <c r="C432" t="s">
        <v>869</v>
      </c>
      <c r="D432" t="s">
        <v>1630</v>
      </c>
    </row>
    <row r="433" spans="1:4" ht="11.25">
      <c r="A433" s="1062">
        <v>432</v>
      </c>
      <c r="B433" t="s">
        <v>1587</v>
      </c>
      <c r="C433" t="s">
        <v>1631</v>
      </c>
      <c r="D433" t="s">
        <v>1632</v>
      </c>
    </row>
    <row r="434" spans="1:4" ht="11.25">
      <c r="A434" s="1062">
        <v>433</v>
      </c>
      <c r="B434" t="s">
        <v>1633</v>
      </c>
      <c r="C434" t="s">
        <v>1635</v>
      </c>
      <c r="D434" t="s">
        <v>1636</v>
      </c>
    </row>
    <row r="435" spans="1:4" ht="11.25">
      <c r="A435" s="1062">
        <v>434</v>
      </c>
      <c r="B435" t="s">
        <v>1633</v>
      </c>
      <c r="C435" t="s">
        <v>1637</v>
      </c>
      <c r="D435" t="s">
        <v>1638</v>
      </c>
    </row>
    <row r="436" spans="1:4" ht="11.25">
      <c r="A436" s="1062">
        <v>435</v>
      </c>
      <c r="B436" t="s">
        <v>1633</v>
      </c>
      <c r="C436" t="s">
        <v>1639</v>
      </c>
      <c r="D436" t="s">
        <v>1640</v>
      </c>
    </row>
    <row r="437" spans="1:4" ht="11.25">
      <c r="A437" s="1062">
        <v>436</v>
      </c>
      <c r="B437" t="s">
        <v>1633</v>
      </c>
      <c r="C437" t="s">
        <v>1641</v>
      </c>
      <c r="D437" t="s">
        <v>1642</v>
      </c>
    </row>
    <row r="438" spans="1:4" ht="11.25">
      <c r="A438" s="1062">
        <v>437</v>
      </c>
      <c r="B438" t="s">
        <v>1633</v>
      </c>
      <c r="C438" t="s">
        <v>1643</v>
      </c>
      <c r="D438" t="s">
        <v>1644</v>
      </c>
    </row>
    <row r="439" spans="1:4" ht="11.25">
      <c r="A439" s="1062">
        <v>438</v>
      </c>
      <c r="B439" t="s">
        <v>1633</v>
      </c>
      <c r="C439" t="s">
        <v>1645</v>
      </c>
      <c r="D439" t="s">
        <v>1646</v>
      </c>
    </row>
    <row r="440" spans="1:4" ht="11.25">
      <c r="A440" s="1062">
        <v>439</v>
      </c>
      <c r="B440" t="s">
        <v>1633</v>
      </c>
      <c r="C440" t="s">
        <v>1647</v>
      </c>
      <c r="D440" t="s">
        <v>1648</v>
      </c>
    </row>
    <row r="441" spans="1:4" ht="11.25">
      <c r="A441" s="1062">
        <v>440</v>
      </c>
      <c r="B441" t="s">
        <v>1633</v>
      </c>
      <c r="C441" t="s">
        <v>1649</v>
      </c>
      <c r="D441" t="s">
        <v>1650</v>
      </c>
    </row>
    <row r="442" spans="1:4" ht="11.25">
      <c r="A442" s="1062">
        <v>441</v>
      </c>
      <c r="B442" t="s">
        <v>1633</v>
      </c>
      <c r="C442" t="s">
        <v>1651</v>
      </c>
      <c r="D442" t="s">
        <v>1652</v>
      </c>
    </row>
    <row r="443" spans="1:4" ht="11.25">
      <c r="A443" s="1062">
        <v>442</v>
      </c>
      <c r="B443" t="s">
        <v>1633</v>
      </c>
      <c r="C443" t="s">
        <v>1633</v>
      </c>
      <c r="D443" t="s">
        <v>1634</v>
      </c>
    </row>
    <row r="444" spans="1:4" ht="11.25">
      <c r="A444" s="1062">
        <v>443</v>
      </c>
      <c r="B444" t="s">
        <v>1633</v>
      </c>
      <c r="C444" t="s">
        <v>1653</v>
      </c>
      <c r="D444" t="s">
        <v>1654</v>
      </c>
    </row>
    <row r="445" spans="1:4" ht="11.25">
      <c r="A445" s="1062">
        <v>444</v>
      </c>
      <c r="B445" t="s">
        <v>1633</v>
      </c>
      <c r="C445" t="s">
        <v>1655</v>
      </c>
      <c r="D445" t="s">
        <v>1656</v>
      </c>
    </row>
    <row r="446" spans="1:4" ht="11.25">
      <c r="A446" s="1062">
        <v>445</v>
      </c>
      <c r="B446" t="s">
        <v>1633</v>
      </c>
      <c r="C446" t="s">
        <v>1657</v>
      </c>
      <c r="D446" t="s">
        <v>1658</v>
      </c>
    </row>
    <row r="447" spans="1:4" ht="11.25">
      <c r="A447" s="1062">
        <v>446</v>
      </c>
      <c r="B447" t="s">
        <v>1633</v>
      </c>
      <c r="C447" t="s">
        <v>1659</v>
      </c>
      <c r="D447" t="s">
        <v>1660</v>
      </c>
    </row>
    <row r="448" spans="1:4" ht="11.25">
      <c r="A448" s="1062">
        <v>447</v>
      </c>
      <c r="B448" t="s">
        <v>1633</v>
      </c>
      <c r="C448" t="s">
        <v>1661</v>
      </c>
      <c r="D448" t="s">
        <v>1662</v>
      </c>
    </row>
    <row r="449" spans="1:4" ht="11.25">
      <c r="A449" s="1062">
        <v>448</v>
      </c>
      <c r="B449" t="s">
        <v>1633</v>
      </c>
      <c r="C449" t="s">
        <v>1663</v>
      </c>
      <c r="D449" t="s">
        <v>1664</v>
      </c>
    </row>
    <row r="450" spans="1:4" ht="11.25">
      <c r="A450" s="1062">
        <v>449</v>
      </c>
      <c r="B450" t="s">
        <v>1633</v>
      </c>
      <c r="C450" t="s">
        <v>1395</v>
      </c>
      <c r="D450" t="s">
        <v>1665</v>
      </c>
    </row>
    <row r="451" spans="1:4" ht="11.25">
      <c r="A451" s="1062">
        <v>450</v>
      </c>
      <c r="B451" t="s">
        <v>1633</v>
      </c>
      <c r="C451" t="s">
        <v>1446</v>
      </c>
      <c r="D451" t="s">
        <v>1666</v>
      </c>
    </row>
    <row r="452" spans="1:4" ht="11.25">
      <c r="A452" s="1062">
        <v>451</v>
      </c>
      <c r="B452" t="s">
        <v>1633</v>
      </c>
      <c r="C452" t="s">
        <v>1667</v>
      </c>
      <c r="D452" t="s">
        <v>1668</v>
      </c>
    </row>
    <row r="453" spans="1:4" ht="11.25">
      <c r="A453" s="1062">
        <v>452</v>
      </c>
      <c r="B453" t="s">
        <v>1633</v>
      </c>
      <c r="C453" t="s">
        <v>1669</v>
      </c>
      <c r="D453" t="s">
        <v>1670</v>
      </c>
    </row>
    <row r="454" spans="1:4" ht="11.25">
      <c r="A454" s="1062">
        <v>453</v>
      </c>
      <c r="B454" t="s">
        <v>1633</v>
      </c>
      <c r="C454" t="s">
        <v>1671</v>
      </c>
      <c r="D454" t="s">
        <v>1672</v>
      </c>
    </row>
    <row r="455" spans="1:4" ht="11.25">
      <c r="A455" s="1062">
        <v>454</v>
      </c>
      <c r="B455" t="s">
        <v>1633</v>
      </c>
      <c r="C455" t="s">
        <v>1673</v>
      </c>
      <c r="D455" t="s">
        <v>1674</v>
      </c>
    </row>
    <row r="456" spans="1:4" ht="11.25">
      <c r="A456" s="1062">
        <v>455</v>
      </c>
      <c r="B456" t="s">
        <v>1633</v>
      </c>
      <c r="C456" t="s">
        <v>1675</v>
      </c>
      <c r="D456" t="s">
        <v>1676</v>
      </c>
    </row>
    <row r="457" spans="1:4" ht="11.25">
      <c r="A457" s="1062">
        <v>456</v>
      </c>
      <c r="B457" t="s">
        <v>1633</v>
      </c>
      <c r="C457" t="s">
        <v>1677</v>
      </c>
      <c r="D457" t="s">
        <v>1678</v>
      </c>
    </row>
    <row r="458" spans="1:4" ht="11.25">
      <c r="A458" s="1062">
        <v>457</v>
      </c>
      <c r="B458" t="s">
        <v>1633</v>
      </c>
      <c r="C458" t="s">
        <v>1679</v>
      </c>
      <c r="D458" t="s">
        <v>1680</v>
      </c>
    </row>
    <row r="459" spans="1:4" ht="11.25">
      <c r="A459" s="1062">
        <v>458</v>
      </c>
      <c r="B459" t="s">
        <v>1681</v>
      </c>
      <c r="C459" t="s">
        <v>1683</v>
      </c>
      <c r="D459" t="s">
        <v>1684</v>
      </c>
    </row>
    <row r="460" spans="1:4" ht="11.25">
      <c r="A460" s="1062">
        <v>459</v>
      </c>
      <c r="B460" t="s">
        <v>1681</v>
      </c>
      <c r="C460" t="s">
        <v>1685</v>
      </c>
      <c r="D460" t="s">
        <v>1686</v>
      </c>
    </row>
    <row r="461" spans="1:4" ht="11.25">
      <c r="A461" s="1062">
        <v>460</v>
      </c>
      <c r="B461" t="s">
        <v>1681</v>
      </c>
      <c r="C461" t="s">
        <v>1687</v>
      </c>
      <c r="D461" t="s">
        <v>1688</v>
      </c>
    </row>
    <row r="462" spans="1:4" ht="11.25">
      <c r="A462" s="1062">
        <v>461</v>
      </c>
      <c r="B462" t="s">
        <v>1681</v>
      </c>
      <c r="C462" t="s">
        <v>1689</v>
      </c>
      <c r="D462" t="s">
        <v>1690</v>
      </c>
    </row>
    <row r="463" spans="1:4" ht="11.25">
      <c r="A463" s="1062">
        <v>462</v>
      </c>
      <c r="B463" t="s">
        <v>1681</v>
      </c>
      <c r="C463" t="s">
        <v>1691</v>
      </c>
      <c r="D463" t="s">
        <v>1692</v>
      </c>
    </row>
    <row r="464" spans="1:4" ht="11.25">
      <c r="A464" s="1062">
        <v>463</v>
      </c>
      <c r="B464" t="s">
        <v>1681</v>
      </c>
      <c r="C464" t="s">
        <v>1681</v>
      </c>
      <c r="D464" t="s">
        <v>1682</v>
      </c>
    </row>
    <row r="465" spans="1:4" ht="11.25">
      <c r="A465" s="1062">
        <v>464</v>
      </c>
      <c r="B465" t="s">
        <v>1681</v>
      </c>
      <c r="C465" t="s">
        <v>1693</v>
      </c>
      <c r="D465" t="s">
        <v>1694</v>
      </c>
    </row>
    <row r="466" spans="1:4" ht="11.25">
      <c r="A466" s="1062">
        <v>465</v>
      </c>
      <c r="B466" t="s">
        <v>1681</v>
      </c>
      <c r="C466" t="s">
        <v>1695</v>
      </c>
      <c r="D466" t="s">
        <v>1696</v>
      </c>
    </row>
    <row r="467" spans="1:4" ht="11.25">
      <c r="A467" s="1062">
        <v>466</v>
      </c>
      <c r="B467" t="s">
        <v>1681</v>
      </c>
      <c r="C467" t="s">
        <v>1697</v>
      </c>
      <c r="D467" t="s">
        <v>1698</v>
      </c>
    </row>
    <row r="468" spans="1:4" ht="11.25">
      <c r="A468" s="1062">
        <v>467</v>
      </c>
      <c r="B468" t="s">
        <v>1681</v>
      </c>
      <c r="C468" t="s">
        <v>1699</v>
      </c>
      <c r="D468" t="s">
        <v>1700</v>
      </c>
    </row>
    <row r="469" spans="1:4" ht="11.25">
      <c r="A469" s="1062">
        <v>468</v>
      </c>
      <c r="B469" t="s">
        <v>1681</v>
      </c>
      <c r="C469" t="s">
        <v>1701</v>
      </c>
      <c r="D469" t="s">
        <v>1702</v>
      </c>
    </row>
    <row r="470" spans="1:4" ht="11.25">
      <c r="A470" s="1062">
        <v>469</v>
      </c>
      <c r="B470" t="s">
        <v>1681</v>
      </c>
      <c r="C470" t="s">
        <v>1703</v>
      </c>
      <c r="D470" t="s">
        <v>1704</v>
      </c>
    </row>
    <row r="471" spans="1:4" ht="11.25">
      <c r="A471" s="1062">
        <v>470</v>
      </c>
      <c r="B471" t="s">
        <v>1681</v>
      </c>
      <c r="C471" t="s">
        <v>1705</v>
      </c>
      <c r="D471" t="s">
        <v>1706</v>
      </c>
    </row>
    <row r="472" spans="1:4" ht="11.25">
      <c r="A472" s="1062">
        <v>471</v>
      </c>
      <c r="B472" t="s">
        <v>1681</v>
      </c>
      <c r="C472" t="s">
        <v>1707</v>
      </c>
      <c r="D472" t="s">
        <v>1708</v>
      </c>
    </row>
    <row r="473" spans="1:4" ht="11.25">
      <c r="A473" s="1062">
        <v>472</v>
      </c>
      <c r="B473" t="s">
        <v>1681</v>
      </c>
      <c r="C473" t="s">
        <v>1709</v>
      </c>
      <c r="D473" t="s">
        <v>1710</v>
      </c>
    </row>
    <row r="474" spans="1:4" ht="11.25">
      <c r="A474" s="1062">
        <v>473</v>
      </c>
      <c r="B474" t="s">
        <v>1681</v>
      </c>
      <c r="C474" t="s">
        <v>1711</v>
      </c>
      <c r="D474" t="s">
        <v>1712</v>
      </c>
    </row>
    <row r="475" spans="1:4" ht="11.25">
      <c r="A475" s="1062">
        <v>474</v>
      </c>
      <c r="B475" t="s">
        <v>1681</v>
      </c>
      <c r="C475" t="s">
        <v>1713</v>
      </c>
      <c r="D475" t="s">
        <v>1714</v>
      </c>
    </row>
    <row r="476" spans="1:4" ht="11.25">
      <c r="A476" s="1062">
        <v>475</v>
      </c>
      <c r="B476" t="s">
        <v>1681</v>
      </c>
      <c r="C476" t="s">
        <v>1715</v>
      </c>
      <c r="D476" t="s">
        <v>1716</v>
      </c>
    </row>
    <row r="477" spans="1:4" ht="11.25">
      <c r="A477" s="1062">
        <v>476</v>
      </c>
      <c r="B477" t="s">
        <v>1717</v>
      </c>
      <c r="C477" t="s">
        <v>831</v>
      </c>
      <c r="D477" t="s">
        <v>1719</v>
      </c>
    </row>
    <row r="478" spans="1:4" ht="11.25">
      <c r="A478" s="1062">
        <v>477</v>
      </c>
      <c r="B478" t="s">
        <v>1717</v>
      </c>
      <c r="C478" t="s">
        <v>1720</v>
      </c>
      <c r="D478" t="s">
        <v>1721</v>
      </c>
    </row>
    <row r="479" spans="1:4" ht="11.25">
      <c r="A479" s="1062">
        <v>478</v>
      </c>
      <c r="B479" t="s">
        <v>1717</v>
      </c>
      <c r="C479" t="s">
        <v>1722</v>
      </c>
      <c r="D479" t="s">
        <v>1723</v>
      </c>
    </row>
    <row r="480" spans="1:4" ht="11.25">
      <c r="A480" s="1062">
        <v>479</v>
      </c>
      <c r="B480" t="s">
        <v>1717</v>
      </c>
      <c r="C480" t="s">
        <v>1724</v>
      </c>
      <c r="D480" t="s">
        <v>1725</v>
      </c>
    </row>
    <row r="481" spans="1:4" ht="11.25">
      <c r="A481" s="1062">
        <v>480</v>
      </c>
      <c r="B481" t="s">
        <v>1717</v>
      </c>
      <c r="C481" t="s">
        <v>1726</v>
      </c>
      <c r="D481" t="s">
        <v>1727</v>
      </c>
    </row>
    <row r="482" spans="1:4" ht="11.25">
      <c r="A482" s="1062">
        <v>481</v>
      </c>
      <c r="B482" t="s">
        <v>1717</v>
      </c>
      <c r="C482" t="s">
        <v>1728</v>
      </c>
      <c r="D482" t="s">
        <v>1729</v>
      </c>
    </row>
    <row r="483" spans="1:4" ht="11.25">
      <c r="A483" s="1062">
        <v>482</v>
      </c>
      <c r="B483" t="s">
        <v>1717</v>
      </c>
      <c r="C483" t="s">
        <v>1717</v>
      </c>
      <c r="D483" t="s">
        <v>1718</v>
      </c>
    </row>
    <row r="484" spans="1:4" ht="11.25">
      <c r="A484" s="1062">
        <v>483</v>
      </c>
      <c r="B484" t="s">
        <v>1717</v>
      </c>
      <c r="C484" t="s">
        <v>1730</v>
      </c>
      <c r="D484" t="s">
        <v>1731</v>
      </c>
    </row>
    <row r="485" spans="1:4" ht="11.25">
      <c r="A485" s="1062">
        <v>484</v>
      </c>
      <c r="B485" t="s">
        <v>1717</v>
      </c>
      <c r="C485" t="s">
        <v>1732</v>
      </c>
      <c r="D485" t="s">
        <v>1733</v>
      </c>
    </row>
    <row r="486" spans="1:4" ht="11.25">
      <c r="A486" s="1062">
        <v>485</v>
      </c>
      <c r="B486" t="s">
        <v>1717</v>
      </c>
      <c r="C486" t="s">
        <v>1734</v>
      </c>
      <c r="D486" t="s">
        <v>1735</v>
      </c>
    </row>
    <row r="487" spans="1:4" ht="11.25">
      <c r="A487" s="1062">
        <v>486</v>
      </c>
      <c r="B487" t="s">
        <v>1717</v>
      </c>
      <c r="C487" t="s">
        <v>1736</v>
      </c>
      <c r="D487" t="s">
        <v>1737</v>
      </c>
    </row>
    <row r="488" spans="1:4" ht="11.25">
      <c r="A488" s="1062">
        <v>487</v>
      </c>
      <c r="B488" t="s">
        <v>1717</v>
      </c>
      <c r="C488" t="s">
        <v>1738</v>
      </c>
      <c r="D488" t="s">
        <v>1739</v>
      </c>
    </row>
    <row r="489" spans="1:4" ht="11.25">
      <c r="A489" s="1062">
        <v>488</v>
      </c>
      <c r="B489" t="s">
        <v>1717</v>
      </c>
      <c r="C489" t="s">
        <v>1740</v>
      </c>
      <c r="D489" t="s">
        <v>1741</v>
      </c>
    </row>
    <row r="490" spans="1:4" ht="11.25">
      <c r="A490" s="1062">
        <v>489</v>
      </c>
      <c r="B490" t="s">
        <v>1717</v>
      </c>
      <c r="C490" t="s">
        <v>1742</v>
      </c>
      <c r="D490" t="s">
        <v>1743</v>
      </c>
    </row>
    <row r="491" spans="1:4" ht="11.25">
      <c r="A491" s="1062">
        <v>490</v>
      </c>
      <c r="B491" t="s">
        <v>1717</v>
      </c>
      <c r="C491" t="s">
        <v>1744</v>
      </c>
      <c r="D491" t="s">
        <v>1745</v>
      </c>
    </row>
    <row r="492" spans="1:4" ht="11.25">
      <c r="A492" s="1062">
        <v>491</v>
      </c>
      <c r="B492" t="s">
        <v>1717</v>
      </c>
      <c r="C492" t="s">
        <v>1746</v>
      </c>
      <c r="D492" t="s">
        <v>1747</v>
      </c>
    </row>
    <row r="493" spans="1:4" ht="11.25">
      <c r="A493" s="1062">
        <v>492</v>
      </c>
      <c r="B493" t="s">
        <v>1717</v>
      </c>
      <c r="C493" t="s">
        <v>1748</v>
      </c>
      <c r="D493" t="s">
        <v>1749</v>
      </c>
    </row>
    <row r="494" spans="1:4" ht="11.25">
      <c r="A494" s="1062">
        <v>493</v>
      </c>
      <c r="B494" t="s">
        <v>1717</v>
      </c>
      <c r="C494" t="s">
        <v>1750</v>
      </c>
      <c r="D494" t="s">
        <v>1751</v>
      </c>
    </row>
    <row r="495" spans="1:4" ht="11.25">
      <c r="A495" s="1062">
        <v>494</v>
      </c>
      <c r="B495" t="s">
        <v>1717</v>
      </c>
      <c r="C495" t="s">
        <v>1752</v>
      </c>
      <c r="D495" t="s">
        <v>1753</v>
      </c>
    </row>
    <row r="496" spans="1:4" ht="11.25">
      <c r="A496" s="1062">
        <v>495</v>
      </c>
      <c r="B496" t="s">
        <v>1717</v>
      </c>
      <c r="C496" t="s">
        <v>1754</v>
      </c>
      <c r="D496" t="s">
        <v>1755</v>
      </c>
    </row>
    <row r="497" spans="1:4" ht="11.25">
      <c r="A497" s="1062">
        <v>496</v>
      </c>
      <c r="B497" t="s">
        <v>1717</v>
      </c>
      <c r="C497" t="s">
        <v>1756</v>
      </c>
      <c r="D497" t="s">
        <v>1757</v>
      </c>
    </row>
    <row r="498" spans="1:4" ht="11.25">
      <c r="A498" s="1062">
        <v>497</v>
      </c>
      <c r="B498" t="s">
        <v>1758</v>
      </c>
      <c r="C498" t="s">
        <v>1760</v>
      </c>
      <c r="D498" t="s">
        <v>1761</v>
      </c>
    </row>
    <row r="499" spans="1:4" ht="11.25">
      <c r="A499" s="1062">
        <v>498</v>
      </c>
      <c r="B499" t="s">
        <v>1758</v>
      </c>
      <c r="C499" t="s">
        <v>1762</v>
      </c>
      <c r="D499" t="s">
        <v>1763</v>
      </c>
    </row>
    <row r="500" spans="1:4" ht="11.25">
      <c r="A500" s="1062">
        <v>499</v>
      </c>
      <c r="B500" t="s">
        <v>1758</v>
      </c>
      <c r="C500" t="s">
        <v>1764</v>
      </c>
      <c r="D500" t="s">
        <v>1765</v>
      </c>
    </row>
    <row r="501" spans="1:4" ht="11.25">
      <c r="A501" s="1062">
        <v>500</v>
      </c>
      <c r="B501" t="s">
        <v>1758</v>
      </c>
      <c r="C501" t="s">
        <v>1766</v>
      </c>
      <c r="D501" t="s">
        <v>1767</v>
      </c>
    </row>
    <row r="502" spans="1:4" ht="11.25">
      <c r="A502" s="1062">
        <v>501</v>
      </c>
      <c r="B502" t="s">
        <v>1758</v>
      </c>
      <c r="C502" t="s">
        <v>1768</v>
      </c>
      <c r="D502" t="s">
        <v>1769</v>
      </c>
    </row>
    <row r="503" spans="1:4" ht="11.25">
      <c r="A503" s="1062">
        <v>502</v>
      </c>
      <c r="B503" t="s">
        <v>1758</v>
      </c>
      <c r="C503" t="s">
        <v>1770</v>
      </c>
      <c r="D503" t="s">
        <v>1771</v>
      </c>
    </row>
    <row r="504" spans="1:4" ht="11.25">
      <c r="A504" s="1062">
        <v>503</v>
      </c>
      <c r="B504" t="s">
        <v>1758</v>
      </c>
      <c r="C504" t="s">
        <v>1772</v>
      </c>
      <c r="D504" t="s">
        <v>1773</v>
      </c>
    </row>
    <row r="505" spans="1:4" ht="11.25">
      <c r="A505" s="1062">
        <v>504</v>
      </c>
      <c r="B505" t="s">
        <v>1758</v>
      </c>
      <c r="C505" t="s">
        <v>1032</v>
      </c>
      <c r="D505" t="s">
        <v>1774</v>
      </c>
    </row>
    <row r="506" spans="1:4" ht="11.25">
      <c r="A506" s="1062">
        <v>505</v>
      </c>
      <c r="B506" t="s">
        <v>1758</v>
      </c>
      <c r="C506" t="s">
        <v>1758</v>
      </c>
      <c r="D506" t="s">
        <v>1759</v>
      </c>
    </row>
    <row r="507" spans="1:4" ht="11.25">
      <c r="A507" s="1062">
        <v>506</v>
      </c>
      <c r="B507" t="s">
        <v>1758</v>
      </c>
      <c r="C507" t="s">
        <v>1775</v>
      </c>
      <c r="D507" t="s">
        <v>1776</v>
      </c>
    </row>
    <row r="508" spans="1:4" ht="11.25">
      <c r="A508" s="1062">
        <v>507</v>
      </c>
      <c r="B508" t="s">
        <v>1758</v>
      </c>
      <c r="C508" t="s">
        <v>1777</v>
      </c>
      <c r="D508" t="s">
        <v>1778</v>
      </c>
    </row>
    <row r="509" spans="1:4" ht="11.25">
      <c r="A509" s="1062">
        <v>508</v>
      </c>
      <c r="B509" t="s">
        <v>1758</v>
      </c>
      <c r="C509" t="s">
        <v>1779</v>
      </c>
      <c r="D509" t="s">
        <v>1780</v>
      </c>
    </row>
    <row r="510" spans="1:4" ht="11.25">
      <c r="A510" s="1062">
        <v>509</v>
      </c>
      <c r="B510" t="s">
        <v>1758</v>
      </c>
      <c r="C510" t="s">
        <v>1781</v>
      </c>
      <c r="D510" t="s">
        <v>1782</v>
      </c>
    </row>
    <row r="511" spans="1:4" ht="11.25">
      <c r="A511" s="1062">
        <v>510</v>
      </c>
      <c r="B511" t="s">
        <v>1758</v>
      </c>
      <c r="C511" t="s">
        <v>1783</v>
      </c>
      <c r="D511" t="s">
        <v>1784</v>
      </c>
    </row>
    <row r="512" spans="1:4" ht="11.25">
      <c r="A512" s="1062">
        <v>511</v>
      </c>
      <c r="B512" t="s">
        <v>1758</v>
      </c>
      <c r="C512" t="s">
        <v>1785</v>
      </c>
      <c r="D512" t="s">
        <v>1786</v>
      </c>
    </row>
    <row r="513" spans="1:4" ht="11.25">
      <c r="A513" s="1062">
        <v>512</v>
      </c>
      <c r="B513" t="s">
        <v>1758</v>
      </c>
      <c r="C513" t="s">
        <v>1787</v>
      </c>
      <c r="D513" t="s">
        <v>1788</v>
      </c>
    </row>
    <row r="514" spans="1:4" ht="11.25">
      <c r="A514" s="1062">
        <v>513</v>
      </c>
      <c r="B514" t="s">
        <v>1758</v>
      </c>
      <c r="C514" t="s">
        <v>1789</v>
      </c>
      <c r="D514" t="s">
        <v>1790</v>
      </c>
    </row>
    <row r="515" spans="1:4" ht="11.25">
      <c r="A515" s="1062">
        <v>514</v>
      </c>
      <c r="B515" t="s">
        <v>1758</v>
      </c>
      <c r="C515" t="s">
        <v>1791</v>
      </c>
      <c r="D515" t="s">
        <v>1792</v>
      </c>
    </row>
    <row r="516" spans="1:4" ht="11.25">
      <c r="A516" s="1062">
        <v>515</v>
      </c>
      <c r="B516" t="s">
        <v>1758</v>
      </c>
      <c r="C516" t="s">
        <v>1793</v>
      </c>
      <c r="D516" t="s">
        <v>1794</v>
      </c>
    </row>
    <row r="517" spans="1:4" ht="11.25">
      <c r="A517" s="1062">
        <v>516</v>
      </c>
      <c r="B517" t="s">
        <v>1758</v>
      </c>
      <c r="C517" t="s">
        <v>1795</v>
      </c>
      <c r="D517" t="s">
        <v>1796</v>
      </c>
    </row>
    <row r="518" spans="1:4" ht="11.25">
      <c r="A518" s="1062">
        <v>517</v>
      </c>
      <c r="B518" t="s">
        <v>1758</v>
      </c>
      <c r="C518" t="s">
        <v>1797</v>
      </c>
      <c r="D518" t="s">
        <v>1798</v>
      </c>
    </row>
    <row r="519" spans="1:4" ht="11.25">
      <c r="A519" s="1062">
        <v>518</v>
      </c>
      <c r="B519" t="s">
        <v>1758</v>
      </c>
      <c r="C519" t="s">
        <v>1799</v>
      </c>
      <c r="D519" t="s">
        <v>1800</v>
      </c>
    </row>
    <row r="520" spans="1:4" ht="11.25">
      <c r="A520" s="1062">
        <v>519</v>
      </c>
      <c r="B520" t="s">
        <v>1758</v>
      </c>
      <c r="C520" t="s">
        <v>1801</v>
      </c>
      <c r="D520" t="s">
        <v>1802</v>
      </c>
    </row>
    <row r="521" spans="1:4" ht="11.25">
      <c r="A521" s="1062">
        <v>520</v>
      </c>
      <c r="B521" t="s">
        <v>1758</v>
      </c>
      <c r="C521" t="s">
        <v>1803</v>
      </c>
      <c r="D521" t="s">
        <v>1804</v>
      </c>
    </row>
    <row r="522" spans="1:4" ht="11.25">
      <c r="A522" s="1062">
        <v>521</v>
      </c>
      <c r="B522" t="s">
        <v>1758</v>
      </c>
      <c r="C522" t="s">
        <v>1805</v>
      </c>
      <c r="D522" t="s">
        <v>1806</v>
      </c>
    </row>
    <row r="523" spans="1:4" ht="11.25">
      <c r="A523" s="1062">
        <v>522</v>
      </c>
      <c r="B523" t="s">
        <v>1758</v>
      </c>
      <c r="C523" t="s">
        <v>1807</v>
      </c>
      <c r="D523" t="s">
        <v>1808</v>
      </c>
    </row>
    <row r="524" spans="1:4" ht="11.25">
      <c r="A524" s="1062">
        <v>523</v>
      </c>
      <c r="B524" t="s">
        <v>1758</v>
      </c>
      <c r="C524" t="s">
        <v>1809</v>
      </c>
      <c r="D524" t="s">
        <v>1810</v>
      </c>
    </row>
    <row r="525" spans="1:4" ht="11.25">
      <c r="A525" s="1062">
        <v>524</v>
      </c>
      <c r="B525" t="s">
        <v>1758</v>
      </c>
      <c r="C525" t="s">
        <v>1811</v>
      </c>
      <c r="D525" t="s">
        <v>1812</v>
      </c>
    </row>
    <row r="526" spans="1:4" ht="11.25">
      <c r="A526" s="1062">
        <v>525</v>
      </c>
      <c r="B526" t="s">
        <v>1758</v>
      </c>
      <c r="C526" t="s">
        <v>1813</v>
      </c>
      <c r="D526" t="s">
        <v>1814</v>
      </c>
    </row>
    <row r="527" spans="1:4" ht="11.25">
      <c r="A527" s="1062">
        <v>526</v>
      </c>
      <c r="B527" t="s">
        <v>1758</v>
      </c>
      <c r="C527" t="s">
        <v>1815</v>
      </c>
      <c r="D527" t="s">
        <v>1816</v>
      </c>
    </row>
    <row r="528" spans="1:4" ht="11.25">
      <c r="A528" s="1062">
        <v>527</v>
      </c>
      <c r="B528" t="s">
        <v>1758</v>
      </c>
      <c r="C528" t="s">
        <v>1817</v>
      </c>
      <c r="D528" t="s">
        <v>1818</v>
      </c>
    </row>
    <row r="529" spans="1:4" ht="11.25">
      <c r="A529" s="1062">
        <v>528</v>
      </c>
      <c r="B529" t="s">
        <v>1819</v>
      </c>
      <c r="C529" t="s">
        <v>1248</v>
      </c>
      <c r="D529" t="s">
        <v>1821</v>
      </c>
    </row>
    <row r="530" spans="1:4" ht="11.25">
      <c r="A530" s="1062">
        <v>529</v>
      </c>
      <c r="B530" t="s">
        <v>1819</v>
      </c>
      <c r="C530" t="s">
        <v>1822</v>
      </c>
      <c r="D530" t="s">
        <v>1823</v>
      </c>
    </row>
    <row r="531" spans="1:4" ht="11.25">
      <c r="A531" s="1062">
        <v>530</v>
      </c>
      <c r="B531" t="s">
        <v>1819</v>
      </c>
      <c r="C531" t="s">
        <v>1824</v>
      </c>
      <c r="D531" t="s">
        <v>1825</v>
      </c>
    </row>
    <row r="532" spans="1:4" ht="11.25">
      <c r="A532" s="1062">
        <v>531</v>
      </c>
      <c r="B532" t="s">
        <v>1819</v>
      </c>
      <c r="C532" t="s">
        <v>1826</v>
      </c>
      <c r="D532" t="s">
        <v>1827</v>
      </c>
    </row>
    <row r="533" spans="1:4" ht="11.25">
      <c r="A533" s="1062">
        <v>532</v>
      </c>
      <c r="B533" t="s">
        <v>1819</v>
      </c>
      <c r="C533" t="s">
        <v>1828</v>
      </c>
      <c r="D533" t="s">
        <v>1829</v>
      </c>
    </row>
    <row r="534" spans="1:4" ht="11.25">
      <c r="A534" s="1062">
        <v>533</v>
      </c>
      <c r="B534" t="s">
        <v>1819</v>
      </c>
      <c r="C534" t="s">
        <v>1830</v>
      </c>
      <c r="D534" t="s">
        <v>1831</v>
      </c>
    </row>
    <row r="535" spans="1:4" ht="11.25">
      <c r="A535" s="1062">
        <v>534</v>
      </c>
      <c r="B535" t="s">
        <v>1819</v>
      </c>
      <c r="C535" t="s">
        <v>1832</v>
      </c>
      <c r="D535" t="s">
        <v>1833</v>
      </c>
    </row>
    <row r="536" spans="1:4" ht="11.25">
      <c r="A536" s="1062">
        <v>535</v>
      </c>
      <c r="B536" t="s">
        <v>1819</v>
      </c>
      <c r="C536" t="s">
        <v>1834</v>
      </c>
      <c r="D536" t="s">
        <v>1835</v>
      </c>
    </row>
    <row r="537" spans="1:4" ht="11.25">
      <c r="A537" s="1062">
        <v>536</v>
      </c>
      <c r="B537" t="s">
        <v>1819</v>
      </c>
      <c r="C537" t="s">
        <v>1836</v>
      </c>
      <c r="D537" t="s">
        <v>1837</v>
      </c>
    </row>
    <row r="538" spans="1:4" ht="11.25">
      <c r="A538" s="1062">
        <v>537</v>
      </c>
      <c r="B538" t="s">
        <v>1819</v>
      </c>
      <c r="C538" t="s">
        <v>1819</v>
      </c>
      <c r="D538" t="s">
        <v>1820</v>
      </c>
    </row>
    <row r="539" spans="1:4" ht="11.25">
      <c r="A539" s="1062">
        <v>538</v>
      </c>
      <c r="B539" t="s">
        <v>1819</v>
      </c>
      <c r="C539" t="s">
        <v>1838</v>
      </c>
      <c r="D539" t="s">
        <v>1839</v>
      </c>
    </row>
    <row r="540" spans="1:4" ht="11.25">
      <c r="A540" s="1062">
        <v>539</v>
      </c>
      <c r="B540" t="s">
        <v>1819</v>
      </c>
      <c r="C540" t="s">
        <v>1840</v>
      </c>
      <c r="D540" t="s">
        <v>1841</v>
      </c>
    </row>
    <row r="541" spans="1:4" ht="11.25">
      <c r="A541" s="1062">
        <v>540</v>
      </c>
      <c r="B541" t="s">
        <v>1819</v>
      </c>
      <c r="C541" t="s">
        <v>1842</v>
      </c>
      <c r="D541" t="s">
        <v>1843</v>
      </c>
    </row>
    <row r="542" spans="1:4" ht="11.25">
      <c r="A542" s="1062">
        <v>541</v>
      </c>
      <c r="B542" t="s">
        <v>1819</v>
      </c>
      <c r="C542" t="s">
        <v>1844</v>
      </c>
      <c r="D542" t="s">
        <v>1845</v>
      </c>
    </row>
    <row r="543" spans="1:4" ht="11.25">
      <c r="A543" s="1062">
        <v>542</v>
      </c>
      <c r="B543" t="s">
        <v>1819</v>
      </c>
      <c r="C543" t="s">
        <v>1846</v>
      </c>
      <c r="D543" t="s">
        <v>1847</v>
      </c>
    </row>
    <row r="544" spans="1:4" ht="11.25">
      <c r="A544" s="1062">
        <v>543</v>
      </c>
      <c r="B544" t="s">
        <v>1819</v>
      </c>
      <c r="C544" t="s">
        <v>1848</v>
      </c>
      <c r="D544" t="s">
        <v>1849</v>
      </c>
    </row>
    <row r="545" spans="1:4" ht="11.25">
      <c r="A545" s="1062">
        <v>544</v>
      </c>
      <c r="B545" t="s">
        <v>1819</v>
      </c>
      <c r="C545" t="s">
        <v>1850</v>
      </c>
      <c r="D545" t="s">
        <v>1851</v>
      </c>
    </row>
    <row r="546" spans="1:4" ht="11.25">
      <c r="A546" s="1062">
        <v>545</v>
      </c>
      <c r="B546" t="s">
        <v>1819</v>
      </c>
      <c r="C546" t="s">
        <v>1852</v>
      </c>
      <c r="D546" t="s">
        <v>1853</v>
      </c>
    </row>
    <row r="547" spans="1:4" ht="11.25">
      <c r="A547" s="1062">
        <v>546</v>
      </c>
      <c r="B547" t="s">
        <v>1819</v>
      </c>
      <c r="C547" t="s">
        <v>1854</v>
      </c>
      <c r="D547" t="s">
        <v>1855</v>
      </c>
    </row>
    <row r="548" spans="1:4" ht="11.25">
      <c r="A548" s="1062">
        <v>547</v>
      </c>
      <c r="B548" t="s">
        <v>1819</v>
      </c>
      <c r="C548" t="s">
        <v>1856</v>
      </c>
      <c r="D548" t="s">
        <v>1857</v>
      </c>
    </row>
    <row r="549" spans="1:4" ht="11.25">
      <c r="A549" s="1062">
        <v>548</v>
      </c>
      <c r="B549" t="s">
        <v>1819</v>
      </c>
      <c r="C549" t="s">
        <v>1858</v>
      </c>
      <c r="D549" t="s">
        <v>1859</v>
      </c>
    </row>
    <row r="550" spans="1:4" ht="11.25">
      <c r="A550" s="1062">
        <v>549</v>
      </c>
      <c r="B550" t="s">
        <v>1819</v>
      </c>
      <c r="C550" t="s">
        <v>1860</v>
      </c>
      <c r="D550" t="s">
        <v>1861</v>
      </c>
    </row>
    <row r="551" spans="1:4" ht="11.25">
      <c r="A551" s="1062">
        <v>550</v>
      </c>
      <c r="B551" t="s">
        <v>1819</v>
      </c>
      <c r="C551" t="s">
        <v>1862</v>
      </c>
      <c r="D551" t="s">
        <v>1863</v>
      </c>
    </row>
    <row r="552" spans="1:4" ht="11.25">
      <c r="A552" s="1062">
        <v>551</v>
      </c>
      <c r="B552" t="s">
        <v>1819</v>
      </c>
      <c r="C552" t="s">
        <v>1864</v>
      </c>
      <c r="D552" t="s">
        <v>1865</v>
      </c>
    </row>
    <row r="553" spans="1:4" ht="11.25">
      <c r="A553" s="1062">
        <v>552</v>
      </c>
      <c r="B553" t="s">
        <v>1819</v>
      </c>
      <c r="C553" t="s">
        <v>1866</v>
      </c>
      <c r="D553" t="s">
        <v>1867</v>
      </c>
    </row>
    <row r="554" spans="1:4" ht="11.25">
      <c r="A554" s="1062">
        <v>553</v>
      </c>
      <c r="B554" t="s">
        <v>1868</v>
      </c>
      <c r="C554" t="s">
        <v>1870</v>
      </c>
      <c r="D554" t="s">
        <v>1871</v>
      </c>
    </row>
    <row r="555" spans="1:4" ht="11.25">
      <c r="A555" s="1062">
        <v>554</v>
      </c>
      <c r="B555" t="s">
        <v>1868</v>
      </c>
      <c r="C555" t="s">
        <v>1872</v>
      </c>
      <c r="D555" t="s">
        <v>1873</v>
      </c>
    </row>
    <row r="556" spans="1:4" ht="11.25">
      <c r="A556" s="1062">
        <v>555</v>
      </c>
      <c r="B556" t="s">
        <v>1868</v>
      </c>
      <c r="C556" t="s">
        <v>1874</v>
      </c>
      <c r="D556" t="s">
        <v>1875</v>
      </c>
    </row>
    <row r="557" spans="1:4" ht="11.25">
      <c r="A557" s="1062">
        <v>556</v>
      </c>
      <c r="B557" t="s">
        <v>1868</v>
      </c>
      <c r="C557" t="s">
        <v>1328</v>
      </c>
      <c r="D557" t="s">
        <v>1876</v>
      </c>
    </row>
    <row r="558" spans="1:4" ht="11.25">
      <c r="A558" s="1062">
        <v>557</v>
      </c>
      <c r="B558" t="s">
        <v>1868</v>
      </c>
      <c r="C558" t="s">
        <v>1877</v>
      </c>
      <c r="D558" t="s">
        <v>1878</v>
      </c>
    </row>
    <row r="559" spans="1:4" ht="11.25">
      <c r="A559" s="1062">
        <v>558</v>
      </c>
      <c r="B559" t="s">
        <v>1868</v>
      </c>
      <c r="C559" t="s">
        <v>1879</v>
      </c>
      <c r="D559" t="s">
        <v>1880</v>
      </c>
    </row>
    <row r="560" spans="1:4" ht="11.25">
      <c r="A560" s="1062">
        <v>559</v>
      </c>
      <c r="B560" t="s">
        <v>1868</v>
      </c>
      <c r="C560" t="s">
        <v>1881</v>
      </c>
      <c r="D560" t="s">
        <v>1882</v>
      </c>
    </row>
    <row r="561" spans="1:4" ht="11.25">
      <c r="A561" s="1062">
        <v>560</v>
      </c>
      <c r="B561" t="s">
        <v>1868</v>
      </c>
      <c r="C561" t="s">
        <v>1883</v>
      </c>
      <c r="D561" t="s">
        <v>1884</v>
      </c>
    </row>
    <row r="562" spans="1:4" ht="11.25">
      <c r="A562" s="1062">
        <v>561</v>
      </c>
      <c r="B562" t="s">
        <v>1868</v>
      </c>
      <c r="C562" t="s">
        <v>1885</v>
      </c>
      <c r="D562" t="s">
        <v>1886</v>
      </c>
    </row>
    <row r="563" spans="1:4" ht="11.25">
      <c r="A563" s="1062">
        <v>562</v>
      </c>
      <c r="B563" t="s">
        <v>1868</v>
      </c>
      <c r="C563" t="s">
        <v>1868</v>
      </c>
      <c r="D563" t="s">
        <v>1869</v>
      </c>
    </row>
    <row r="564" spans="1:4" ht="11.25">
      <c r="A564" s="1062">
        <v>563</v>
      </c>
      <c r="B564" t="s">
        <v>1868</v>
      </c>
      <c r="C564" t="s">
        <v>1887</v>
      </c>
      <c r="D564" t="s">
        <v>1888</v>
      </c>
    </row>
    <row r="565" spans="1:4" ht="11.25">
      <c r="A565" s="1062">
        <v>564</v>
      </c>
      <c r="B565" t="s">
        <v>1868</v>
      </c>
      <c r="C565" t="s">
        <v>1889</v>
      </c>
      <c r="D565" t="s">
        <v>1890</v>
      </c>
    </row>
    <row r="566" spans="1:4" ht="11.25">
      <c r="A566" s="1062">
        <v>565</v>
      </c>
      <c r="B566" t="s">
        <v>1868</v>
      </c>
      <c r="C566" t="s">
        <v>1891</v>
      </c>
      <c r="D566" t="s">
        <v>1892</v>
      </c>
    </row>
    <row r="567" spans="1:4" ht="11.25">
      <c r="A567" s="1062">
        <v>566</v>
      </c>
      <c r="B567" t="s">
        <v>1868</v>
      </c>
      <c r="C567" t="s">
        <v>1893</v>
      </c>
      <c r="D567" t="s">
        <v>1894</v>
      </c>
    </row>
    <row r="568" spans="1:4" ht="11.25">
      <c r="A568" s="1062">
        <v>567</v>
      </c>
      <c r="B568" t="s">
        <v>1868</v>
      </c>
      <c r="C568" t="s">
        <v>1895</v>
      </c>
      <c r="D568" t="s">
        <v>1896</v>
      </c>
    </row>
    <row r="569" spans="1:4" ht="11.25">
      <c r="A569" s="1062">
        <v>568</v>
      </c>
      <c r="B569" t="s">
        <v>1868</v>
      </c>
      <c r="C569" t="s">
        <v>1897</v>
      </c>
      <c r="D569" t="s">
        <v>1898</v>
      </c>
    </row>
    <row r="570" spans="1:4" ht="11.25">
      <c r="A570" s="1062">
        <v>569</v>
      </c>
      <c r="B570" t="s">
        <v>1868</v>
      </c>
      <c r="C570" t="s">
        <v>1899</v>
      </c>
      <c r="D570" t="s">
        <v>1900</v>
      </c>
    </row>
    <row r="571" spans="1:4" ht="11.25">
      <c r="A571" s="1062">
        <v>570</v>
      </c>
      <c r="B571" t="s">
        <v>1868</v>
      </c>
      <c r="C571" t="s">
        <v>1901</v>
      </c>
      <c r="D571" t="s">
        <v>1902</v>
      </c>
    </row>
    <row r="572" spans="1:4" ht="11.25">
      <c r="A572" s="1062">
        <v>571</v>
      </c>
      <c r="B572" t="s">
        <v>1868</v>
      </c>
      <c r="C572" t="s">
        <v>1903</v>
      </c>
      <c r="D572" t="s">
        <v>1904</v>
      </c>
    </row>
    <row r="573" spans="1:4" ht="11.25">
      <c r="A573" s="1062">
        <v>572</v>
      </c>
      <c r="B573" t="s">
        <v>1868</v>
      </c>
      <c r="C573" t="s">
        <v>1905</v>
      </c>
      <c r="D573" t="s">
        <v>1906</v>
      </c>
    </row>
    <row r="574" spans="1:4" ht="11.25">
      <c r="A574" s="1062">
        <v>573</v>
      </c>
      <c r="B574" t="s">
        <v>1868</v>
      </c>
      <c r="C574" t="s">
        <v>1907</v>
      </c>
      <c r="D574" t="s">
        <v>1908</v>
      </c>
    </row>
    <row r="575" spans="1:4" ht="11.25">
      <c r="A575" s="1062">
        <v>574</v>
      </c>
      <c r="B575" t="s">
        <v>1868</v>
      </c>
      <c r="C575" t="s">
        <v>1909</v>
      </c>
      <c r="D575" t="s">
        <v>1910</v>
      </c>
    </row>
    <row r="576" spans="1:4" ht="11.25">
      <c r="A576" s="1062">
        <v>575</v>
      </c>
      <c r="B576" t="s">
        <v>1868</v>
      </c>
      <c r="C576" t="s">
        <v>1911</v>
      </c>
      <c r="D576" t="s">
        <v>1912</v>
      </c>
    </row>
    <row r="577" spans="1:4" ht="11.25">
      <c r="A577" s="1062">
        <v>576</v>
      </c>
      <c r="B577" t="s">
        <v>1868</v>
      </c>
      <c r="C577" t="s">
        <v>1913</v>
      </c>
      <c r="D577" t="s">
        <v>1914</v>
      </c>
    </row>
    <row r="578" spans="1:4" ht="11.25">
      <c r="A578" s="1062">
        <v>577</v>
      </c>
      <c r="B578" t="s">
        <v>1868</v>
      </c>
      <c r="C578" t="s">
        <v>1915</v>
      </c>
      <c r="D578" t="s">
        <v>1916</v>
      </c>
    </row>
    <row r="579" spans="1:4" ht="11.25">
      <c r="A579" s="1062">
        <v>578</v>
      </c>
      <c r="B579" t="s">
        <v>1868</v>
      </c>
      <c r="C579" t="s">
        <v>1917</v>
      </c>
      <c r="D579" t="s">
        <v>1918</v>
      </c>
    </row>
    <row r="580" spans="1:4" ht="11.25">
      <c r="A580" s="1062">
        <v>579</v>
      </c>
      <c r="B580" t="s">
        <v>1919</v>
      </c>
      <c r="C580" t="s">
        <v>1921</v>
      </c>
      <c r="D580" t="s">
        <v>1922</v>
      </c>
    </row>
    <row r="581" spans="1:4" ht="11.25">
      <c r="A581" s="1062">
        <v>580</v>
      </c>
      <c r="B581" t="s">
        <v>1919</v>
      </c>
      <c r="C581" t="s">
        <v>1923</v>
      </c>
      <c r="D581" t="s">
        <v>1924</v>
      </c>
    </row>
    <row r="582" spans="1:4" ht="11.25">
      <c r="A582" s="1062">
        <v>581</v>
      </c>
      <c r="B582" t="s">
        <v>1919</v>
      </c>
      <c r="C582" t="s">
        <v>1925</v>
      </c>
      <c r="D582" t="s">
        <v>1926</v>
      </c>
    </row>
    <row r="583" spans="1:4" ht="11.25">
      <c r="A583" s="1062">
        <v>582</v>
      </c>
      <c r="B583" t="s">
        <v>1919</v>
      </c>
      <c r="C583" t="s">
        <v>1927</v>
      </c>
      <c r="D583" t="s">
        <v>1928</v>
      </c>
    </row>
    <row r="584" spans="1:4" ht="11.25">
      <c r="A584" s="1062">
        <v>583</v>
      </c>
      <c r="B584" t="s">
        <v>1919</v>
      </c>
      <c r="C584" t="s">
        <v>1929</v>
      </c>
      <c r="D584" t="s">
        <v>1930</v>
      </c>
    </row>
    <row r="585" spans="1:4" ht="11.25">
      <c r="A585" s="1062">
        <v>584</v>
      </c>
      <c r="B585" t="s">
        <v>1919</v>
      </c>
      <c r="C585" t="s">
        <v>1931</v>
      </c>
      <c r="D585" t="s">
        <v>1932</v>
      </c>
    </row>
    <row r="586" spans="1:4" ht="11.25">
      <c r="A586" s="1062">
        <v>585</v>
      </c>
      <c r="B586" t="s">
        <v>1919</v>
      </c>
      <c r="C586" t="s">
        <v>1933</v>
      </c>
      <c r="D586" t="s">
        <v>1934</v>
      </c>
    </row>
    <row r="587" spans="1:4" ht="11.25">
      <c r="A587" s="1062">
        <v>586</v>
      </c>
      <c r="B587" t="s">
        <v>1919</v>
      </c>
      <c r="C587" t="s">
        <v>1935</v>
      </c>
      <c r="D587" t="s">
        <v>1936</v>
      </c>
    </row>
    <row r="588" spans="1:4" ht="11.25">
      <c r="A588" s="1062">
        <v>587</v>
      </c>
      <c r="B588" t="s">
        <v>1919</v>
      </c>
      <c r="C588" t="s">
        <v>1937</v>
      </c>
      <c r="D588" t="s">
        <v>1938</v>
      </c>
    </row>
    <row r="589" spans="1:4" ht="11.25">
      <c r="A589" s="1062">
        <v>588</v>
      </c>
      <c r="B589" t="s">
        <v>1919</v>
      </c>
      <c r="C589" t="s">
        <v>1939</v>
      </c>
      <c r="D589" t="s">
        <v>1940</v>
      </c>
    </row>
    <row r="590" spans="1:4" ht="11.25">
      <c r="A590" s="1062">
        <v>589</v>
      </c>
      <c r="B590" t="s">
        <v>1919</v>
      </c>
      <c r="C590" t="s">
        <v>1941</v>
      </c>
      <c r="D590" t="s">
        <v>1942</v>
      </c>
    </row>
    <row r="591" spans="1:4" ht="11.25">
      <c r="A591" s="1062">
        <v>590</v>
      </c>
      <c r="B591" t="s">
        <v>1919</v>
      </c>
      <c r="C591" t="s">
        <v>1919</v>
      </c>
      <c r="D591" t="s">
        <v>1920</v>
      </c>
    </row>
    <row r="592" spans="1:4" ht="11.25">
      <c r="A592" s="1062">
        <v>591</v>
      </c>
      <c r="B592" t="s">
        <v>1919</v>
      </c>
      <c r="C592" t="s">
        <v>1943</v>
      </c>
      <c r="D592" t="s">
        <v>1944</v>
      </c>
    </row>
    <row r="593" spans="1:4" ht="11.25">
      <c r="A593" s="1062">
        <v>592</v>
      </c>
      <c r="B593" t="s">
        <v>1919</v>
      </c>
      <c r="C593" t="s">
        <v>1945</v>
      </c>
      <c r="D593" t="s">
        <v>1946</v>
      </c>
    </row>
    <row r="594" spans="1:4" ht="11.25">
      <c r="A594" s="1062">
        <v>593</v>
      </c>
      <c r="B594" t="s">
        <v>1919</v>
      </c>
      <c r="C594" t="s">
        <v>1947</v>
      </c>
      <c r="D594" t="s">
        <v>1948</v>
      </c>
    </row>
    <row r="595" spans="1:4" ht="11.25">
      <c r="A595" s="1062">
        <v>594</v>
      </c>
      <c r="B595" t="s">
        <v>1919</v>
      </c>
      <c r="C595" t="s">
        <v>1949</v>
      </c>
      <c r="D595" t="s">
        <v>1950</v>
      </c>
    </row>
    <row r="596" spans="1:4" ht="11.25">
      <c r="A596" s="1062">
        <v>595</v>
      </c>
      <c r="B596" t="s">
        <v>1919</v>
      </c>
      <c r="C596" t="s">
        <v>1951</v>
      </c>
      <c r="D596" t="s">
        <v>1952</v>
      </c>
    </row>
    <row r="597" spans="1:4" ht="11.25">
      <c r="A597" s="1062">
        <v>596</v>
      </c>
      <c r="B597" t="s">
        <v>1919</v>
      </c>
      <c r="C597" t="s">
        <v>1791</v>
      </c>
      <c r="D597" t="s">
        <v>1953</v>
      </c>
    </row>
    <row r="598" spans="1:4" ht="11.25">
      <c r="A598" s="1062">
        <v>597</v>
      </c>
      <c r="B598" t="s">
        <v>1919</v>
      </c>
      <c r="C598" t="s">
        <v>1954</v>
      </c>
      <c r="D598" t="s">
        <v>1955</v>
      </c>
    </row>
    <row r="599" spans="1:4" ht="11.25">
      <c r="A599" s="1062">
        <v>598</v>
      </c>
      <c r="B599" t="s">
        <v>1919</v>
      </c>
      <c r="C599" t="s">
        <v>1956</v>
      </c>
      <c r="D599" t="s">
        <v>1957</v>
      </c>
    </row>
    <row r="600" spans="1:4" ht="11.25">
      <c r="A600" s="1062">
        <v>599</v>
      </c>
      <c r="B600" t="s">
        <v>1919</v>
      </c>
      <c r="C600" t="s">
        <v>1958</v>
      </c>
      <c r="D600" t="s">
        <v>1959</v>
      </c>
    </row>
    <row r="601" spans="1:4" ht="11.25">
      <c r="A601" s="1062">
        <v>600</v>
      </c>
      <c r="B601" t="s">
        <v>1919</v>
      </c>
      <c r="C601" t="s">
        <v>1960</v>
      </c>
      <c r="D601" t="s">
        <v>1961</v>
      </c>
    </row>
    <row r="602" spans="1:4" ht="11.25">
      <c r="A602" s="1062">
        <v>601</v>
      </c>
      <c r="B602" t="s">
        <v>1919</v>
      </c>
      <c r="C602" t="s">
        <v>1962</v>
      </c>
      <c r="D602" t="s">
        <v>1963</v>
      </c>
    </row>
    <row r="603" spans="1:4" ht="11.25">
      <c r="A603" s="1062">
        <v>602</v>
      </c>
      <c r="B603" t="s">
        <v>1919</v>
      </c>
      <c r="C603" t="s">
        <v>1964</v>
      </c>
      <c r="D603" t="s">
        <v>1965</v>
      </c>
    </row>
    <row r="604" spans="1:4" ht="11.25">
      <c r="A604" s="1062">
        <v>603</v>
      </c>
      <c r="B604" t="s">
        <v>1919</v>
      </c>
      <c r="C604" t="s">
        <v>1966</v>
      </c>
      <c r="D604" t="s">
        <v>1967</v>
      </c>
    </row>
    <row r="605" spans="1:4" ht="11.25">
      <c r="A605" s="1062">
        <v>604</v>
      </c>
      <c r="B605" t="s">
        <v>1919</v>
      </c>
      <c r="C605" t="s">
        <v>1968</v>
      </c>
      <c r="D605" t="s">
        <v>1969</v>
      </c>
    </row>
    <row r="606" spans="1:4" ht="11.25">
      <c r="A606" s="1062">
        <v>605</v>
      </c>
      <c r="B606" t="s">
        <v>1919</v>
      </c>
      <c r="C606" t="s">
        <v>1970</v>
      </c>
      <c r="D606" t="s">
        <v>1971</v>
      </c>
    </row>
    <row r="607" spans="1:4" ht="11.25">
      <c r="A607" s="1062">
        <v>606</v>
      </c>
      <c r="B607" t="s">
        <v>1919</v>
      </c>
      <c r="C607" t="s">
        <v>1972</v>
      </c>
      <c r="D607" t="s">
        <v>1973</v>
      </c>
    </row>
    <row r="608" spans="1:4" ht="11.25">
      <c r="A608" s="1062">
        <v>607</v>
      </c>
      <c r="B608" t="s">
        <v>1919</v>
      </c>
      <c r="C608" t="s">
        <v>1974</v>
      </c>
      <c r="D608" t="s">
        <v>1975</v>
      </c>
    </row>
    <row r="609" spans="1:4" ht="11.25">
      <c r="A609" s="1062">
        <v>608</v>
      </c>
      <c r="B609" t="s">
        <v>1919</v>
      </c>
      <c r="C609" t="s">
        <v>1976</v>
      </c>
      <c r="D609" t="s">
        <v>1977</v>
      </c>
    </row>
    <row r="610" spans="1:4" ht="11.25">
      <c r="A610" s="1062">
        <v>609</v>
      </c>
      <c r="B610" t="s">
        <v>1978</v>
      </c>
      <c r="C610" t="s">
        <v>1980</v>
      </c>
      <c r="D610" t="s">
        <v>1981</v>
      </c>
    </row>
    <row r="611" spans="1:4" ht="11.25">
      <c r="A611" s="1062">
        <v>610</v>
      </c>
      <c r="B611" t="s">
        <v>1978</v>
      </c>
      <c r="C611" t="s">
        <v>1982</v>
      </c>
      <c r="D611" t="s">
        <v>1983</v>
      </c>
    </row>
    <row r="612" spans="1:4" ht="11.25">
      <c r="A612" s="1062">
        <v>611</v>
      </c>
      <c r="B612" t="s">
        <v>1978</v>
      </c>
      <c r="C612" t="s">
        <v>1984</v>
      </c>
      <c r="D612" t="s">
        <v>1985</v>
      </c>
    </row>
    <row r="613" spans="1:4" ht="11.25">
      <c r="A613" s="1062">
        <v>612</v>
      </c>
      <c r="B613" t="s">
        <v>1978</v>
      </c>
      <c r="C613" t="s">
        <v>1986</v>
      </c>
      <c r="D613" t="s">
        <v>1987</v>
      </c>
    </row>
    <row r="614" spans="1:4" ht="11.25">
      <c r="A614" s="1062">
        <v>613</v>
      </c>
      <c r="B614" t="s">
        <v>1978</v>
      </c>
      <c r="C614" t="s">
        <v>1988</v>
      </c>
      <c r="D614" t="s">
        <v>1989</v>
      </c>
    </row>
    <row r="615" spans="1:4" ht="11.25">
      <c r="A615" s="1062">
        <v>614</v>
      </c>
      <c r="B615" t="s">
        <v>1978</v>
      </c>
      <c r="C615" t="s">
        <v>1990</v>
      </c>
      <c r="D615" t="s">
        <v>1991</v>
      </c>
    </row>
    <row r="616" spans="1:4" ht="11.25">
      <c r="A616" s="1062">
        <v>615</v>
      </c>
      <c r="B616" t="s">
        <v>1978</v>
      </c>
      <c r="C616" t="s">
        <v>1992</v>
      </c>
      <c r="D616" t="s">
        <v>1993</v>
      </c>
    </row>
    <row r="617" spans="1:4" ht="11.25">
      <c r="A617" s="1062">
        <v>616</v>
      </c>
      <c r="B617" t="s">
        <v>1978</v>
      </c>
      <c r="C617" t="s">
        <v>1978</v>
      </c>
      <c r="D617" t="s">
        <v>1979</v>
      </c>
    </row>
    <row r="618" spans="1:4" ht="11.25">
      <c r="A618" s="1062">
        <v>617</v>
      </c>
      <c r="B618" t="s">
        <v>1978</v>
      </c>
      <c r="C618" t="s">
        <v>1994</v>
      </c>
      <c r="D618" t="s">
        <v>1995</v>
      </c>
    </row>
    <row r="619" spans="1:4" ht="11.25">
      <c r="A619" s="1062">
        <v>618</v>
      </c>
      <c r="B619" t="s">
        <v>1978</v>
      </c>
      <c r="C619" t="s">
        <v>1996</v>
      </c>
      <c r="D619" t="s">
        <v>1997</v>
      </c>
    </row>
    <row r="620" spans="1:4" ht="11.25">
      <c r="A620" s="1062">
        <v>619</v>
      </c>
      <c r="B620" t="s">
        <v>1978</v>
      </c>
      <c r="C620" t="s">
        <v>1998</v>
      </c>
      <c r="D620" t="s">
        <v>1999</v>
      </c>
    </row>
    <row r="621" spans="1:4" ht="11.25">
      <c r="A621" s="1062">
        <v>620</v>
      </c>
      <c r="B621" t="s">
        <v>1978</v>
      </c>
      <c r="C621" t="s">
        <v>2000</v>
      </c>
      <c r="D621" t="s">
        <v>2001</v>
      </c>
    </row>
    <row r="622" spans="1:4" ht="11.25">
      <c r="A622" s="1062">
        <v>621</v>
      </c>
      <c r="B622" t="s">
        <v>1978</v>
      </c>
      <c r="C622" t="s">
        <v>2002</v>
      </c>
      <c r="D622" t="s">
        <v>2003</v>
      </c>
    </row>
    <row r="623" spans="1:4" ht="11.25">
      <c r="A623" s="1062">
        <v>622</v>
      </c>
      <c r="B623" t="s">
        <v>1978</v>
      </c>
      <c r="C623" t="s">
        <v>2004</v>
      </c>
      <c r="D623" t="s">
        <v>2005</v>
      </c>
    </row>
    <row r="624" spans="1:4" ht="11.25">
      <c r="A624" s="1062">
        <v>623</v>
      </c>
      <c r="B624" t="s">
        <v>1978</v>
      </c>
      <c r="C624" t="s">
        <v>2006</v>
      </c>
      <c r="D624" t="s">
        <v>2007</v>
      </c>
    </row>
    <row r="625" spans="1:4" ht="11.25">
      <c r="A625" s="1062">
        <v>624</v>
      </c>
      <c r="B625" t="s">
        <v>1978</v>
      </c>
      <c r="C625" t="s">
        <v>2008</v>
      </c>
      <c r="D625" t="s">
        <v>2009</v>
      </c>
    </row>
    <row r="626" spans="1:4" ht="11.25">
      <c r="A626" s="1062">
        <v>625</v>
      </c>
      <c r="B626" t="s">
        <v>2010</v>
      </c>
      <c r="C626" t="s">
        <v>2012</v>
      </c>
      <c r="D626" t="s">
        <v>2013</v>
      </c>
    </row>
    <row r="627" spans="1:4" ht="11.25">
      <c r="A627" s="1062">
        <v>626</v>
      </c>
      <c r="B627" t="s">
        <v>2010</v>
      </c>
      <c r="C627" t="s">
        <v>2014</v>
      </c>
      <c r="D627" t="s">
        <v>2015</v>
      </c>
    </row>
    <row r="628" spans="1:4" ht="11.25">
      <c r="A628" s="1062">
        <v>627</v>
      </c>
      <c r="B628" t="s">
        <v>2010</v>
      </c>
      <c r="C628" t="s">
        <v>2016</v>
      </c>
      <c r="D628" t="s">
        <v>2017</v>
      </c>
    </row>
    <row r="629" spans="1:4" ht="11.25">
      <c r="A629" s="1062">
        <v>628</v>
      </c>
      <c r="B629" t="s">
        <v>2010</v>
      </c>
      <c r="C629" t="s">
        <v>2018</v>
      </c>
      <c r="D629" t="s">
        <v>2019</v>
      </c>
    </row>
    <row r="630" spans="1:4" ht="11.25">
      <c r="A630" s="1062">
        <v>629</v>
      </c>
      <c r="B630" t="s">
        <v>2010</v>
      </c>
      <c r="C630" t="s">
        <v>2020</v>
      </c>
      <c r="D630" t="s">
        <v>2021</v>
      </c>
    </row>
    <row r="631" spans="1:4" ht="11.25">
      <c r="A631" s="1062">
        <v>630</v>
      </c>
      <c r="B631" t="s">
        <v>2010</v>
      </c>
      <c r="C631" t="s">
        <v>2022</v>
      </c>
      <c r="D631" t="s">
        <v>2023</v>
      </c>
    </row>
    <row r="632" spans="1:4" ht="11.25">
      <c r="A632" s="1062">
        <v>631</v>
      </c>
      <c r="B632" t="s">
        <v>2010</v>
      </c>
      <c r="C632" t="s">
        <v>791</v>
      </c>
      <c r="D632" t="s">
        <v>2024</v>
      </c>
    </row>
    <row r="633" spans="1:4" ht="11.25">
      <c r="A633" s="1062">
        <v>632</v>
      </c>
      <c r="B633" t="s">
        <v>2010</v>
      </c>
      <c r="C633" t="s">
        <v>2025</v>
      </c>
      <c r="D633" t="s">
        <v>2026</v>
      </c>
    </row>
    <row r="634" spans="1:4" ht="11.25">
      <c r="A634" s="1062">
        <v>633</v>
      </c>
      <c r="B634" t="s">
        <v>2010</v>
      </c>
      <c r="C634" t="s">
        <v>2027</v>
      </c>
      <c r="D634" t="s">
        <v>2028</v>
      </c>
    </row>
    <row r="635" spans="1:4" ht="11.25">
      <c r="A635" s="1062">
        <v>634</v>
      </c>
      <c r="B635" t="s">
        <v>2010</v>
      </c>
      <c r="C635" t="s">
        <v>2010</v>
      </c>
      <c r="D635" t="s">
        <v>2011</v>
      </c>
    </row>
    <row r="636" spans="1:4" ht="11.25">
      <c r="A636" s="1062">
        <v>635</v>
      </c>
      <c r="B636" t="s">
        <v>2010</v>
      </c>
      <c r="C636" t="s">
        <v>2029</v>
      </c>
      <c r="D636" t="s">
        <v>2030</v>
      </c>
    </row>
    <row r="637" spans="1:4" ht="11.25">
      <c r="A637" s="1062">
        <v>636</v>
      </c>
      <c r="B637" t="s">
        <v>2010</v>
      </c>
      <c r="C637" t="s">
        <v>2031</v>
      </c>
      <c r="D637" t="s">
        <v>2032</v>
      </c>
    </row>
    <row r="638" spans="1:4" ht="11.25">
      <c r="A638" s="1062">
        <v>637</v>
      </c>
      <c r="B638" t="s">
        <v>2010</v>
      </c>
      <c r="C638" t="s">
        <v>2033</v>
      </c>
      <c r="D638" t="s">
        <v>2034</v>
      </c>
    </row>
    <row r="639" spans="1:4" ht="11.25">
      <c r="A639" s="1062">
        <v>638</v>
      </c>
      <c r="B639" t="s">
        <v>2010</v>
      </c>
      <c r="C639" t="s">
        <v>2035</v>
      </c>
      <c r="D639" t="s">
        <v>2036</v>
      </c>
    </row>
    <row r="640" spans="1:4" ht="11.25">
      <c r="A640" s="1062">
        <v>639</v>
      </c>
      <c r="B640" t="s">
        <v>2010</v>
      </c>
      <c r="C640" t="s">
        <v>2037</v>
      </c>
      <c r="D640" t="s">
        <v>2038</v>
      </c>
    </row>
    <row r="641" spans="1:4" ht="11.25">
      <c r="A641" s="1062">
        <v>640</v>
      </c>
      <c r="B641" t="s">
        <v>2010</v>
      </c>
      <c r="C641" t="s">
        <v>2039</v>
      </c>
      <c r="D641" t="s">
        <v>2040</v>
      </c>
    </row>
    <row r="642" spans="1:4" ht="11.25">
      <c r="A642" s="1062">
        <v>641</v>
      </c>
      <c r="B642" t="s">
        <v>2010</v>
      </c>
      <c r="C642" t="s">
        <v>2041</v>
      </c>
      <c r="D642" t="s">
        <v>2042</v>
      </c>
    </row>
    <row r="643" spans="1:4" ht="11.25">
      <c r="A643" s="1062">
        <v>642</v>
      </c>
      <c r="B643" t="s">
        <v>2010</v>
      </c>
      <c r="C643" t="s">
        <v>2043</v>
      </c>
      <c r="D643" t="s">
        <v>2044</v>
      </c>
    </row>
    <row r="644" spans="1:4" ht="11.25">
      <c r="A644" s="1062">
        <v>643</v>
      </c>
      <c r="B644" t="s">
        <v>2010</v>
      </c>
      <c r="C644" t="s">
        <v>2045</v>
      </c>
      <c r="D644" t="s">
        <v>2046</v>
      </c>
    </row>
    <row r="645" spans="1:4" ht="11.25">
      <c r="A645" s="1062">
        <v>644</v>
      </c>
      <c r="B645" t="s">
        <v>2010</v>
      </c>
      <c r="C645" t="s">
        <v>2047</v>
      </c>
      <c r="D645" t="s">
        <v>2048</v>
      </c>
    </row>
    <row r="646" spans="1:4" ht="11.25">
      <c r="A646" s="1062">
        <v>645</v>
      </c>
      <c r="B646" t="s">
        <v>2010</v>
      </c>
      <c r="C646" t="s">
        <v>2049</v>
      </c>
      <c r="D646" t="s">
        <v>2050</v>
      </c>
    </row>
    <row r="647" spans="1:4" ht="11.25">
      <c r="A647" s="1062">
        <v>646</v>
      </c>
      <c r="B647" t="s">
        <v>2051</v>
      </c>
      <c r="C647" t="s">
        <v>2053</v>
      </c>
      <c r="D647" t="s">
        <v>2054</v>
      </c>
    </row>
    <row r="648" spans="1:4" ht="11.25">
      <c r="A648" s="1062">
        <v>647</v>
      </c>
      <c r="B648" t="s">
        <v>2051</v>
      </c>
      <c r="C648" t="s">
        <v>2055</v>
      </c>
      <c r="D648" t="s">
        <v>2056</v>
      </c>
    </row>
    <row r="649" spans="1:4" ht="11.25">
      <c r="A649" s="1062">
        <v>648</v>
      </c>
      <c r="B649" t="s">
        <v>2051</v>
      </c>
      <c r="C649" t="s">
        <v>2057</v>
      </c>
      <c r="D649" t="s">
        <v>2058</v>
      </c>
    </row>
    <row r="650" spans="1:4" ht="11.25">
      <c r="A650" s="1062">
        <v>649</v>
      </c>
      <c r="B650" t="s">
        <v>2051</v>
      </c>
      <c r="C650" t="s">
        <v>2059</v>
      </c>
      <c r="D650" t="s">
        <v>2060</v>
      </c>
    </row>
    <row r="651" spans="1:4" ht="11.25">
      <c r="A651" s="1062">
        <v>650</v>
      </c>
      <c r="B651" t="s">
        <v>2051</v>
      </c>
      <c r="C651" t="s">
        <v>2061</v>
      </c>
      <c r="D651" t="s">
        <v>2062</v>
      </c>
    </row>
    <row r="652" spans="1:4" ht="11.25">
      <c r="A652" s="1062">
        <v>651</v>
      </c>
      <c r="B652" t="s">
        <v>2051</v>
      </c>
      <c r="C652" t="s">
        <v>2063</v>
      </c>
      <c r="D652" t="s">
        <v>2064</v>
      </c>
    </row>
    <row r="653" spans="1:4" ht="11.25">
      <c r="A653" s="1062">
        <v>652</v>
      </c>
      <c r="B653" t="s">
        <v>2051</v>
      </c>
      <c r="C653" t="s">
        <v>2065</v>
      </c>
      <c r="D653" t="s">
        <v>2066</v>
      </c>
    </row>
    <row r="654" spans="1:4" ht="11.25">
      <c r="A654" s="1062">
        <v>653</v>
      </c>
      <c r="B654" t="s">
        <v>2051</v>
      </c>
      <c r="C654" t="s">
        <v>2067</v>
      </c>
      <c r="D654" t="s">
        <v>2068</v>
      </c>
    </row>
    <row r="655" spans="1:4" ht="11.25">
      <c r="A655" s="1062">
        <v>654</v>
      </c>
      <c r="B655" t="s">
        <v>2051</v>
      </c>
      <c r="C655" t="s">
        <v>2069</v>
      </c>
      <c r="D655" t="s">
        <v>2070</v>
      </c>
    </row>
    <row r="656" spans="1:4" ht="11.25">
      <c r="A656" s="1062">
        <v>655</v>
      </c>
      <c r="B656" t="s">
        <v>2051</v>
      </c>
      <c r="C656" t="s">
        <v>2071</v>
      </c>
      <c r="D656" t="s">
        <v>2072</v>
      </c>
    </row>
    <row r="657" spans="1:4" ht="11.25">
      <c r="A657" s="1062">
        <v>656</v>
      </c>
      <c r="B657" t="s">
        <v>2051</v>
      </c>
      <c r="C657" t="s">
        <v>2051</v>
      </c>
      <c r="D657" t="s">
        <v>2052</v>
      </c>
    </row>
    <row r="658" spans="1:4" ht="11.25">
      <c r="A658" s="1062">
        <v>657</v>
      </c>
      <c r="B658" t="s">
        <v>2051</v>
      </c>
      <c r="C658" t="s">
        <v>2073</v>
      </c>
      <c r="D658" t="s">
        <v>2074</v>
      </c>
    </row>
    <row r="659" spans="1:4" ht="11.25">
      <c r="A659" s="1062">
        <v>658</v>
      </c>
      <c r="B659" t="s">
        <v>2051</v>
      </c>
      <c r="C659" t="s">
        <v>2075</v>
      </c>
      <c r="D659" t="s">
        <v>2076</v>
      </c>
    </row>
    <row r="660" spans="1:4" ht="11.25">
      <c r="A660" s="1062">
        <v>659</v>
      </c>
      <c r="B660" t="s">
        <v>2051</v>
      </c>
      <c r="C660" t="s">
        <v>2077</v>
      </c>
      <c r="D660" t="s">
        <v>2078</v>
      </c>
    </row>
    <row r="661" spans="1:4" ht="11.25">
      <c r="A661" s="1062">
        <v>660</v>
      </c>
      <c r="B661" t="s">
        <v>2051</v>
      </c>
      <c r="C661" t="s">
        <v>1446</v>
      </c>
      <c r="D661" t="s">
        <v>2079</v>
      </c>
    </row>
    <row r="662" spans="1:4" ht="11.25">
      <c r="A662" s="1062">
        <v>661</v>
      </c>
      <c r="B662" t="s">
        <v>2051</v>
      </c>
      <c r="C662" t="s">
        <v>2080</v>
      </c>
      <c r="D662" t="s">
        <v>2081</v>
      </c>
    </row>
    <row r="663" spans="1:4" ht="11.25">
      <c r="A663" s="1062">
        <v>662</v>
      </c>
      <c r="B663" t="s">
        <v>2051</v>
      </c>
      <c r="C663" t="s">
        <v>2082</v>
      </c>
      <c r="D663" t="s">
        <v>2083</v>
      </c>
    </row>
    <row r="664" spans="1:4" ht="11.25">
      <c r="A664" s="1062">
        <v>663</v>
      </c>
      <c r="B664" t="s">
        <v>2051</v>
      </c>
      <c r="C664" t="s">
        <v>2084</v>
      </c>
      <c r="D664" t="s">
        <v>2085</v>
      </c>
    </row>
    <row r="665" spans="1:4" ht="11.25">
      <c r="A665" s="1062">
        <v>664</v>
      </c>
      <c r="B665" t="s">
        <v>2051</v>
      </c>
      <c r="C665" t="s">
        <v>2086</v>
      </c>
      <c r="D665" t="s">
        <v>2087</v>
      </c>
    </row>
    <row r="666" spans="1:4" ht="11.25">
      <c r="A666" s="1062">
        <v>665</v>
      </c>
      <c r="B666" t="s">
        <v>2051</v>
      </c>
      <c r="C666" t="s">
        <v>2088</v>
      </c>
      <c r="D666" t="s">
        <v>2089</v>
      </c>
    </row>
    <row r="667" spans="1:4" ht="11.25">
      <c r="A667" s="1062">
        <v>666</v>
      </c>
      <c r="B667" t="s">
        <v>2090</v>
      </c>
      <c r="C667" t="s">
        <v>2092</v>
      </c>
      <c r="D667" t="s">
        <v>2093</v>
      </c>
    </row>
    <row r="668" spans="1:4" ht="11.25">
      <c r="A668" s="1062">
        <v>667</v>
      </c>
      <c r="B668" t="s">
        <v>2090</v>
      </c>
      <c r="C668" t="s">
        <v>2094</v>
      </c>
      <c r="D668" t="s">
        <v>2095</v>
      </c>
    </row>
    <row r="669" spans="1:4" ht="11.25">
      <c r="A669" s="1062">
        <v>668</v>
      </c>
      <c r="B669" t="s">
        <v>2090</v>
      </c>
      <c r="C669" t="s">
        <v>2096</v>
      </c>
      <c r="D669" t="s">
        <v>2097</v>
      </c>
    </row>
    <row r="670" spans="1:4" ht="11.25">
      <c r="A670" s="1062">
        <v>669</v>
      </c>
      <c r="B670" t="s">
        <v>2090</v>
      </c>
      <c r="C670" t="s">
        <v>2098</v>
      </c>
      <c r="D670" t="s">
        <v>2099</v>
      </c>
    </row>
    <row r="671" spans="1:4" ht="11.25">
      <c r="A671" s="1062">
        <v>670</v>
      </c>
      <c r="B671" t="s">
        <v>2090</v>
      </c>
      <c r="C671" t="s">
        <v>2100</v>
      </c>
      <c r="D671" t="s">
        <v>2101</v>
      </c>
    </row>
    <row r="672" spans="1:4" ht="11.25">
      <c r="A672" s="1062">
        <v>671</v>
      </c>
      <c r="B672" t="s">
        <v>2090</v>
      </c>
      <c r="C672" t="s">
        <v>2102</v>
      </c>
      <c r="D672" t="s">
        <v>2103</v>
      </c>
    </row>
    <row r="673" spans="1:4" ht="11.25">
      <c r="A673" s="1062">
        <v>672</v>
      </c>
      <c r="B673" t="s">
        <v>2090</v>
      </c>
      <c r="C673" t="s">
        <v>2104</v>
      </c>
      <c r="D673" t="s">
        <v>2105</v>
      </c>
    </row>
    <row r="674" spans="1:4" ht="11.25">
      <c r="A674" s="1062">
        <v>673</v>
      </c>
      <c r="B674" t="s">
        <v>2090</v>
      </c>
      <c r="C674" t="s">
        <v>2106</v>
      </c>
      <c r="D674" t="s">
        <v>2107</v>
      </c>
    </row>
    <row r="675" spans="1:4" ht="11.25">
      <c r="A675" s="1062">
        <v>674</v>
      </c>
      <c r="B675" t="s">
        <v>2090</v>
      </c>
      <c r="C675" t="s">
        <v>1838</v>
      </c>
      <c r="D675" t="s">
        <v>2108</v>
      </c>
    </row>
    <row r="676" spans="1:4" ht="11.25">
      <c r="A676" s="1062">
        <v>675</v>
      </c>
      <c r="B676" t="s">
        <v>2090</v>
      </c>
      <c r="C676" t="s">
        <v>2090</v>
      </c>
      <c r="D676" t="s">
        <v>2091</v>
      </c>
    </row>
    <row r="677" spans="1:4" ht="11.25">
      <c r="A677" s="1062">
        <v>676</v>
      </c>
      <c r="B677" t="s">
        <v>2090</v>
      </c>
      <c r="C677" t="s">
        <v>2109</v>
      </c>
      <c r="D677" t="s">
        <v>2110</v>
      </c>
    </row>
    <row r="678" spans="1:4" ht="11.25">
      <c r="A678" s="1062">
        <v>677</v>
      </c>
      <c r="B678" t="s">
        <v>2090</v>
      </c>
      <c r="C678" t="s">
        <v>2111</v>
      </c>
      <c r="D678" t="s">
        <v>2112</v>
      </c>
    </row>
    <row r="679" spans="1:4" ht="11.25">
      <c r="A679" s="1062">
        <v>678</v>
      </c>
      <c r="B679" t="s">
        <v>2090</v>
      </c>
      <c r="C679" t="s">
        <v>1300</v>
      </c>
      <c r="D679" t="s">
        <v>2113</v>
      </c>
    </row>
    <row r="680" spans="1:4" ht="11.25">
      <c r="A680" s="1062">
        <v>679</v>
      </c>
      <c r="B680" t="s">
        <v>2090</v>
      </c>
      <c r="C680" t="s">
        <v>2114</v>
      </c>
      <c r="D680" t="s">
        <v>2115</v>
      </c>
    </row>
    <row r="681" spans="1:4" ht="11.25">
      <c r="A681" s="1062">
        <v>680</v>
      </c>
      <c r="B681" t="s">
        <v>2090</v>
      </c>
      <c r="C681" t="s">
        <v>2116</v>
      </c>
      <c r="D681" t="s">
        <v>2117</v>
      </c>
    </row>
    <row r="682" spans="1:4" ht="11.25">
      <c r="A682" s="1062">
        <v>681</v>
      </c>
      <c r="B682" t="s">
        <v>2090</v>
      </c>
      <c r="C682" t="s">
        <v>2118</v>
      </c>
      <c r="D682" t="s">
        <v>2119</v>
      </c>
    </row>
    <row r="683" spans="1:4" ht="11.25">
      <c r="A683" s="1062">
        <v>682</v>
      </c>
      <c r="B683" t="s">
        <v>2090</v>
      </c>
      <c r="C683" t="s">
        <v>2120</v>
      </c>
      <c r="D683" t="s">
        <v>2121</v>
      </c>
    </row>
    <row r="684" spans="1:4" ht="11.25">
      <c r="A684" s="1062">
        <v>683</v>
      </c>
      <c r="B684" t="s">
        <v>2090</v>
      </c>
      <c r="C684" t="s">
        <v>2122</v>
      </c>
      <c r="D684" t="s">
        <v>2123</v>
      </c>
    </row>
    <row r="685" spans="1:4" ht="11.25">
      <c r="A685" s="1062">
        <v>684</v>
      </c>
      <c r="B685" t="s">
        <v>2124</v>
      </c>
      <c r="C685" t="s">
        <v>2126</v>
      </c>
      <c r="D685" t="s">
        <v>2127</v>
      </c>
    </row>
    <row r="686" spans="1:4" ht="11.25">
      <c r="A686" s="1062">
        <v>685</v>
      </c>
      <c r="B686" t="s">
        <v>2124</v>
      </c>
      <c r="C686" t="s">
        <v>2128</v>
      </c>
      <c r="D686" t="s">
        <v>2129</v>
      </c>
    </row>
    <row r="687" spans="1:4" ht="11.25">
      <c r="A687" s="1062">
        <v>686</v>
      </c>
      <c r="B687" t="s">
        <v>2124</v>
      </c>
      <c r="C687" t="s">
        <v>2130</v>
      </c>
      <c r="D687" t="s">
        <v>2131</v>
      </c>
    </row>
    <row r="688" spans="1:4" ht="11.25">
      <c r="A688" s="1062">
        <v>687</v>
      </c>
      <c r="B688" t="s">
        <v>2124</v>
      </c>
      <c r="C688" t="s">
        <v>2132</v>
      </c>
      <c r="D688" t="s">
        <v>2133</v>
      </c>
    </row>
    <row r="689" spans="1:4" ht="11.25">
      <c r="A689" s="1062">
        <v>688</v>
      </c>
      <c r="B689" t="s">
        <v>2124</v>
      </c>
      <c r="C689" t="s">
        <v>2134</v>
      </c>
      <c r="D689" t="s">
        <v>2135</v>
      </c>
    </row>
    <row r="690" spans="1:4" ht="11.25">
      <c r="A690" s="1062">
        <v>689</v>
      </c>
      <c r="B690" t="s">
        <v>2124</v>
      </c>
      <c r="C690" t="s">
        <v>2136</v>
      </c>
      <c r="D690" t="s">
        <v>2137</v>
      </c>
    </row>
    <row r="691" spans="1:4" ht="11.25">
      <c r="A691" s="1062">
        <v>690</v>
      </c>
      <c r="B691" t="s">
        <v>2124</v>
      </c>
      <c r="C691" t="s">
        <v>2138</v>
      </c>
      <c r="D691" t="s">
        <v>2139</v>
      </c>
    </row>
    <row r="692" spans="1:4" ht="11.25">
      <c r="A692" s="1062">
        <v>691</v>
      </c>
      <c r="B692" t="s">
        <v>2124</v>
      </c>
      <c r="C692" t="s">
        <v>2140</v>
      </c>
      <c r="D692" t="s">
        <v>2141</v>
      </c>
    </row>
    <row r="693" spans="1:4" ht="11.25">
      <c r="A693" s="1062">
        <v>692</v>
      </c>
      <c r="B693" t="s">
        <v>2124</v>
      </c>
      <c r="C693" t="s">
        <v>2124</v>
      </c>
      <c r="D693" t="s">
        <v>2125</v>
      </c>
    </row>
    <row r="694" spans="1:4" ht="11.25">
      <c r="A694" s="1062">
        <v>693</v>
      </c>
      <c r="B694" t="s">
        <v>2124</v>
      </c>
      <c r="C694" t="s">
        <v>2142</v>
      </c>
      <c r="D694" t="s">
        <v>2143</v>
      </c>
    </row>
    <row r="695" spans="1:4" ht="11.25">
      <c r="A695" s="1062">
        <v>694</v>
      </c>
      <c r="B695" t="s">
        <v>2124</v>
      </c>
      <c r="C695" t="s">
        <v>2144</v>
      </c>
      <c r="D695" t="s">
        <v>2145</v>
      </c>
    </row>
    <row r="696" spans="1:4" ht="11.25">
      <c r="A696" s="1062">
        <v>695</v>
      </c>
      <c r="B696" t="s">
        <v>2124</v>
      </c>
      <c r="C696" t="s">
        <v>2146</v>
      </c>
      <c r="D696" t="s">
        <v>2147</v>
      </c>
    </row>
    <row r="697" spans="1:4" ht="11.25">
      <c r="A697" s="1062">
        <v>696</v>
      </c>
      <c r="B697" t="s">
        <v>2124</v>
      </c>
      <c r="C697" t="s">
        <v>1675</v>
      </c>
      <c r="D697" t="s">
        <v>2148</v>
      </c>
    </row>
    <row r="698" spans="1:4" ht="11.25">
      <c r="A698" s="1062">
        <v>697</v>
      </c>
      <c r="B698" t="s">
        <v>2124</v>
      </c>
      <c r="C698" t="s">
        <v>2149</v>
      </c>
      <c r="D698" t="s">
        <v>2150</v>
      </c>
    </row>
    <row r="699" spans="1:4" ht="11.25">
      <c r="A699" s="1062">
        <v>698</v>
      </c>
      <c r="B699" t="s">
        <v>2124</v>
      </c>
      <c r="C699" t="s">
        <v>2151</v>
      </c>
      <c r="D699" t="s">
        <v>2152</v>
      </c>
    </row>
    <row r="700" spans="1:4" ht="11.25">
      <c r="A700" s="1062">
        <v>699</v>
      </c>
      <c r="B700" t="s">
        <v>2124</v>
      </c>
      <c r="C700" t="s">
        <v>2153</v>
      </c>
      <c r="D700" t="s">
        <v>2154</v>
      </c>
    </row>
    <row r="701" spans="1:4" ht="11.25">
      <c r="A701" s="1062">
        <v>700</v>
      </c>
      <c r="B701" t="s">
        <v>2155</v>
      </c>
      <c r="C701" t="s">
        <v>2157</v>
      </c>
      <c r="D701" t="s">
        <v>2158</v>
      </c>
    </row>
    <row r="702" spans="1:4" ht="11.25">
      <c r="A702" s="1062">
        <v>701</v>
      </c>
      <c r="B702" t="s">
        <v>2155</v>
      </c>
      <c r="C702" t="s">
        <v>2159</v>
      </c>
      <c r="D702" t="s">
        <v>2160</v>
      </c>
    </row>
    <row r="703" spans="1:4" ht="11.25">
      <c r="A703" s="1062">
        <v>702</v>
      </c>
      <c r="B703" t="s">
        <v>2155</v>
      </c>
      <c r="C703" t="s">
        <v>2161</v>
      </c>
      <c r="D703" t="s">
        <v>2162</v>
      </c>
    </row>
    <row r="704" spans="1:4" ht="11.25">
      <c r="A704" s="1062">
        <v>703</v>
      </c>
      <c r="B704" t="s">
        <v>2155</v>
      </c>
      <c r="C704" t="s">
        <v>2163</v>
      </c>
      <c r="D704" t="s">
        <v>2164</v>
      </c>
    </row>
    <row r="705" spans="1:4" ht="11.25">
      <c r="A705" s="1062">
        <v>704</v>
      </c>
      <c r="B705" t="s">
        <v>2155</v>
      </c>
      <c r="C705" t="s">
        <v>2165</v>
      </c>
      <c r="D705" t="s">
        <v>2166</v>
      </c>
    </row>
    <row r="706" spans="1:4" ht="11.25">
      <c r="A706" s="1062">
        <v>705</v>
      </c>
      <c r="B706" t="s">
        <v>2155</v>
      </c>
      <c r="C706" t="s">
        <v>2167</v>
      </c>
      <c r="D706" t="s">
        <v>2168</v>
      </c>
    </row>
    <row r="707" spans="1:4" ht="11.25">
      <c r="A707" s="1062">
        <v>706</v>
      </c>
      <c r="B707" t="s">
        <v>2155</v>
      </c>
      <c r="C707" t="s">
        <v>2169</v>
      </c>
      <c r="D707" t="s">
        <v>2170</v>
      </c>
    </row>
    <row r="708" spans="1:4" ht="11.25">
      <c r="A708" s="1062">
        <v>707</v>
      </c>
      <c r="B708" t="s">
        <v>2155</v>
      </c>
      <c r="C708" t="s">
        <v>2171</v>
      </c>
      <c r="D708" t="s">
        <v>2172</v>
      </c>
    </row>
    <row r="709" spans="1:4" ht="11.25">
      <c r="A709" s="1062">
        <v>708</v>
      </c>
      <c r="B709" t="s">
        <v>2155</v>
      </c>
      <c r="C709" t="s">
        <v>2173</v>
      </c>
      <c r="D709" t="s">
        <v>2174</v>
      </c>
    </row>
    <row r="710" spans="1:4" ht="11.25">
      <c r="A710" s="1062">
        <v>709</v>
      </c>
      <c r="B710" t="s">
        <v>2155</v>
      </c>
      <c r="C710" t="s">
        <v>2175</v>
      </c>
      <c r="D710" t="s">
        <v>2176</v>
      </c>
    </row>
    <row r="711" spans="1:4" ht="11.25">
      <c r="A711" s="1062">
        <v>710</v>
      </c>
      <c r="B711" t="s">
        <v>2155</v>
      </c>
      <c r="C711" t="s">
        <v>2177</v>
      </c>
      <c r="D711" t="s">
        <v>2178</v>
      </c>
    </row>
    <row r="712" spans="1:4" ht="11.25">
      <c r="A712" s="1062">
        <v>711</v>
      </c>
      <c r="B712" t="s">
        <v>2155</v>
      </c>
      <c r="C712" t="s">
        <v>2179</v>
      </c>
      <c r="D712" t="s">
        <v>2180</v>
      </c>
    </row>
    <row r="713" spans="1:4" ht="11.25">
      <c r="A713" s="1062">
        <v>712</v>
      </c>
      <c r="B713" t="s">
        <v>2155</v>
      </c>
      <c r="C713" t="s">
        <v>2181</v>
      </c>
      <c r="D713" t="s">
        <v>2182</v>
      </c>
    </row>
    <row r="714" spans="1:4" ht="11.25">
      <c r="A714" s="1062">
        <v>713</v>
      </c>
      <c r="B714" t="s">
        <v>2155</v>
      </c>
      <c r="C714" t="s">
        <v>2183</v>
      </c>
      <c r="D714" t="s">
        <v>2184</v>
      </c>
    </row>
    <row r="715" spans="1:4" ht="11.25">
      <c r="A715" s="1062">
        <v>714</v>
      </c>
      <c r="B715" t="s">
        <v>2155</v>
      </c>
      <c r="C715" t="s">
        <v>2185</v>
      </c>
      <c r="D715" t="s">
        <v>2186</v>
      </c>
    </row>
    <row r="716" spans="1:4" ht="11.25">
      <c r="A716" s="1062">
        <v>715</v>
      </c>
      <c r="B716" t="s">
        <v>2155</v>
      </c>
      <c r="C716" t="s">
        <v>2187</v>
      </c>
      <c r="D716" t="s">
        <v>2188</v>
      </c>
    </row>
    <row r="717" spans="1:4" ht="11.25">
      <c r="A717" s="1062">
        <v>716</v>
      </c>
      <c r="B717" t="s">
        <v>2155</v>
      </c>
      <c r="C717" t="s">
        <v>2189</v>
      </c>
      <c r="D717" t="s">
        <v>2190</v>
      </c>
    </row>
    <row r="718" spans="1:4" ht="11.25">
      <c r="A718" s="1062">
        <v>717</v>
      </c>
      <c r="B718" t="s">
        <v>2155</v>
      </c>
      <c r="C718" t="s">
        <v>2155</v>
      </c>
      <c r="D718" t="s">
        <v>2156</v>
      </c>
    </row>
    <row r="719" spans="1:4" ht="11.25">
      <c r="A719" s="1062">
        <v>718</v>
      </c>
      <c r="B719" t="s">
        <v>2155</v>
      </c>
      <c r="C719" t="s">
        <v>2191</v>
      </c>
      <c r="D719" t="s">
        <v>2192</v>
      </c>
    </row>
    <row r="720" spans="1:4" ht="11.25">
      <c r="A720" s="1062">
        <v>719</v>
      </c>
      <c r="B720" t="s">
        <v>2155</v>
      </c>
      <c r="C720" t="s">
        <v>2193</v>
      </c>
      <c r="D720" t="s">
        <v>2194</v>
      </c>
    </row>
    <row r="721" spans="1:4" ht="11.25">
      <c r="A721" s="1062">
        <v>720</v>
      </c>
      <c r="B721" t="s">
        <v>2155</v>
      </c>
      <c r="C721" t="s">
        <v>2195</v>
      </c>
      <c r="D721" t="s">
        <v>2196</v>
      </c>
    </row>
    <row r="722" spans="1:4" ht="11.25">
      <c r="A722" s="1062">
        <v>721</v>
      </c>
      <c r="B722" t="s">
        <v>2155</v>
      </c>
      <c r="C722" t="s">
        <v>1052</v>
      </c>
      <c r="D722" t="s">
        <v>2197</v>
      </c>
    </row>
    <row r="723" spans="1:4" ht="11.25">
      <c r="A723" s="1062">
        <v>722</v>
      </c>
      <c r="B723" t="s">
        <v>2155</v>
      </c>
      <c r="C723" t="s">
        <v>2198</v>
      </c>
      <c r="D723" t="s">
        <v>2199</v>
      </c>
    </row>
    <row r="724" spans="1:4" ht="11.25">
      <c r="A724" s="1062">
        <v>723</v>
      </c>
      <c r="B724" t="s">
        <v>2155</v>
      </c>
      <c r="C724" t="s">
        <v>2200</v>
      </c>
      <c r="D724" t="s">
        <v>2201</v>
      </c>
    </row>
    <row r="725" spans="1:4" ht="11.25">
      <c r="A725" s="1062">
        <v>724</v>
      </c>
      <c r="B725" t="s">
        <v>2155</v>
      </c>
      <c r="C725" t="s">
        <v>2202</v>
      </c>
      <c r="D725" t="s">
        <v>2203</v>
      </c>
    </row>
    <row r="726" spans="1:4" ht="11.25">
      <c r="A726" s="1062">
        <v>725</v>
      </c>
      <c r="B726" t="s">
        <v>2155</v>
      </c>
      <c r="C726" t="s">
        <v>2204</v>
      </c>
      <c r="D726" t="s">
        <v>2205</v>
      </c>
    </row>
    <row r="727" spans="1:4" ht="11.25">
      <c r="A727" s="1062">
        <v>726</v>
      </c>
      <c r="B727" t="s">
        <v>2155</v>
      </c>
      <c r="C727" t="s">
        <v>2206</v>
      </c>
      <c r="D727" t="s">
        <v>2207</v>
      </c>
    </row>
    <row r="728" spans="1:4" ht="11.25">
      <c r="A728" s="1062">
        <v>727</v>
      </c>
      <c r="B728" t="s">
        <v>2155</v>
      </c>
      <c r="C728" t="s">
        <v>2208</v>
      </c>
      <c r="D728" t="s">
        <v>2209</v>
      </c>
    </row>
    <row r="729" spans="1:4" ht="11.25">
      <c r="A729" s="1062">
        <v>728</v>
      </c>
      <c r="B729" t="s">
        <v>2210</v>
      </c>
      <c r="C729" t="s">
        <v>2212</v>
      </c>
      <c r="D729" t="s">
        <v>2213</v>
      </c>
    </row>
    <row r="730" spans="1:4" ht="11.25">
      <c r="A730" s="1062">
        <v>729</v>
      </c>
      <c r="B730" t="s">
        <v>2210</v>
      </c>
      <c r="C730" t="s">
        <v>2214</v>
      </c>
      <c r="D730" t="s">
        <v>2215</v>
      </c>
    </row>
    <row r="731" spans="1:4" ht="11.25">
      <c r="A731" s="1062">
        <v>730</v>
      </c>
      <c r="B731" t="s">
        <v>2210</v>
      </c>
      <c r="C731" t="s">
        <v>2216</v>
      </c>
      <c r="D731" t="s">
        <v>2217</v>
      </c>
    </row>
    <row r="732" spans="1:4" ht="11.25">
      <c r="A732" s="1062">
        <v>731</v>
      </c>
      <c r="B732" t="s">
        <v>2210</v>
      </c>
      <c r="C732" t="s">
        <v>2218</v>
      </c>
      <c r="D732" t="s">
        <v>2219</v>
      </c>
    </row>
    <row r="733" spans="1:4" ht="11.25">
      <c r="A733" s="1062">
        <v>732</v>
      </c>
      <c r="B733" t="s">
        <v>2210</v>
      </c>
      <c r="C733" t="s">
        <v>2220</v>
      </c>
      <c r="D733" t="s">
        <v>2221</v>
      </c>
    </row>
    <row r="734" spans="1:4" ht="11.25">
      <c r="A734" s="1062">
        <v>733</v>
      </c>
      <c r="B734" t="s">
        <v>2210</v>
      </c>
      <c r="C734" t="s">
        <v>2222</v>
      </c>
      <c r="D734" t="s">
        <v>2223</v>
      </c>
    </row>
    <row r="735" spans="1:4" ht="11.25">
      <c r="A735" s="1062">
        <v>734</v>
      </c>
      <c r="B735" t="s">
        <v>2210</v>
      </c>
      <c r="C735" t="s">
        <v>2224</v>
      </c>
      <c r="D735" t="s">
        <v>2225</v>
      </c>
    </row>
    <row r="736" spans="1:4" ht="11.25">
      <c r="A736" s="1062">
        <v>735</v>
      </c>
      <c r="B736" t="s">
        <v>2210</v>
      </c>
      <c r="C736" t="s">
        <v>2226</v>
      </c>
      <c r="D736" t="s">
        <v>2227</v>
      </c>
    </row>
    <row r="737" spans="1:4" ht="11.25">
      <c r="A737" s="1062">
        <v>736</v>
      </c>
      <c r="B737" t="s">
        <v>2210</v>
      </c>
      <c r="C737" t="s">
        <v>2228</v>
      </c>
      <c r="D737" t="s">
        <v>2229</v>
      </c>
    </row>
    <row r="738" spans="1:4" ht="11.25">
      <c r="A738" s="1062">
        <v>737</v>
      </c>
      <c r="B738" t="s">
        <v>2210</v>
      </c>
      <c r="C738" t="s">
        <v>2230</v>
      </c>
      <c r="D738" t="s">
        <v>2231</v>
      </c>
    </row>
    <row r="739" spans="1:4" ht="11.25">
      <c r="A739" s="1062">
        <v>738</v>
      </c>
      <c r="B739" t="s">
        <v>2210</v>
      </c>
      <c r="C739" t="s">
        <v>2232</v>
      </c>
      <c r="D739" t="s">
        <v>2233</v>
      </c>
    </row>
    <row r="740" spans="1:4" ht="11.25">
      <c r="A740" s="1062">
        <v>739</v>
      </c>
      <c r="B740" t="s">
        <v>2210</v>
      </c>
      <c r="C740" t="s">
        <v>1703</v>
      </c>
      <c r="D740" t="s">
        <v>2234</v>
      </c>
    </row>
    <row r="741" spans="1:4" ht="11.25">
      <c r="A741" s="1062">
        <v>740</v>
      </c>
      <c r="B741" t="s">
        <v>2210</v>
      </c>
      <c r="C741" t="s">
        <v>2235</v>
      </c>
      <c r="D741" t="s">
        <v>2236</v>
      </c>
    </row>
    <row r="742" spans="1:4" ht="11.25">
      <c r="A742" s="1062">
        <v>741</v>
      </c>
      <c r="B742" t="s">
        <v>2210</v>
      </c>
      <c r="C742" t="s">
        <v>2237</v>
      </c>
      <c r="D742" t="s">
        <v>2238</v>
      </c>
    </row>
    <row r="743" spans="1:4" ht="11.25">
      <c r="A743" s="1062">
        <v>742</v>
      </c>
      <c r="B743" t="s">
        <v>2210</v>
      </c>
      <c r="C743" t="s">
        <v>2210</v>
      </c>
      <c r="D743" t="s">
        <v>2211</v>
      </c>
    </row>
    <row r="744" spans="1:4" ht="11.25">
      <c r="A744" s="1062">
        <v>743</v>
      </c>
      <c r="B744" t="s">
        <v>2210</v>
      </c>
      <c r="C744" t="s">
        <v>2239</v>
      </c>
      <c r="D744" t="s">
        <v>2240</v>
      </c>
    </row>
    <row r="745" spans="1:4" ht="11.25">
      <c r="A745" s="1062">
        <v>744</v>
      </c>
      <c r="B745" t="s">
        <v>2210</v>
      </c>
      <c r="C745" t="s">
        <v>2241</v>
      </c>
      <c r="D745" t="s">
        <v>2242</v>
      </c>
    </row>
    <row r="746" spans="1:4" ht="11.25">
      <c r="A746" s="1062">
        <v>745</v>
      </c>
      <c r="B746" t="s">
        <v>2210</v>
      </c>
      <c r="C746" t="s">
        <v>2243</v>
      </c>
      <c r="D746" t="s">
        <v>2244</v>
      </c>
    </row>
    <row r="747" spans="1:4" ht="11.25">
      <c r="A747" s="1062">
        <v>746</v>
      </c>
      <c r="B747" t="s">
        <v>2210</v>
      </c>
      <c r="C747" t="s">
        <v>2245</v>
      </c>
      <c r="D747" t="s">
        <v>2246</v>
      </c>
    </row>
    <row r="748" spans="1:4" ht="11.25">
      <c r="A748" s="1062">
        <v>747</v>
      </c>
      <c r="B748" t="s">
        <v>2210</v>
      </c>
      <c r="C748" t="s">
        <v>2247</v>
      </c>
      <c r="D748" t="s">
        <v>2248</v>
      </c>
    </row>
    <row r="749" spans="1:4" ht="11.25">
      <c r="A749" s="1062">
        <v>748</v>
      </c>
      <c r="B749" t="s">
        <v>2210</v>
      </c>
      <c r="C749" t="s">
        <v>2249</v>
      </c>
      <c r="D749" t="s">
        <v>2250</v>
      </c>
    </row>
    <row r="750" spans="1:4" ht="11.25">
      <c r="A750" s="1062">
        <v>749</v>
      </c>
      <c r="B750" t="s">
        <v>2210</v>
      </c>
      <c r="C750" t="s">
        <v>2251</v>
      </c>
      <c r="D750" t="s">
        <v>2252</v>
      </c>
    </row>
    <row r="751" spans="1:4" ht="11.25">
      <c r="A751" s="1062">
        <v>750</v>
      </c>
      <c r="B751" t="s">
        <v>2253</v>
      </c>
      <c r="C751" t="s">
        <v>2255</v>
      </c>
      <c r="D751" t="s">
        <v>2256</v>
      </c>
    </row>
    <row r="752" spans="1:4" ht="11.25">
      <c r="A752" s="1062">
        <v>751</v>
      </c>
      <c r="B752" t="s">
        <v>2253</v>
      </c>
      <c r="C752" t="s">
        <v>2257</v>
      </c>
      <c r="D752" t="s">
        <v>2258</v>
      </c>
    </row>
    <row r="753" spans="1:4" ht="11.25">
      <c r="A753" s="1062">
        <v>752</v>
      </c>
      <c r="B753" t="s">
        <v>2253</v>
      </c>
      <c r="C753" t="s">
        <v>2259</v>
      </c>
      <c r="D753" t="s">
        <v>2260</v>
      </c>
    </row>
    <row r="754" spans="1:4" ht="11.25">
      <c r="A754" s="1062">
        <v>753</v>
      </c>
      <c r="B754" t="s">
        <v>2253</v>
      </c>
      <c r="C754" t="s">
        <v>2261</v>
      </c>
      <c r="D754" t="s">
        <v>2262</v>
      </c>
    </row>
    <row r="755" spans="1:4" ht="11.25">
      <c r="A755" s="1062">
        <v>754</v>
      </c>
      <c r="B755" t="s">
        <v>2253</v>
      </c>
      <c r="C755" t="s">
        <v>2263</v>
      </c>
      <c r="D755" t="s">
        <v>2264</v>
      </c>
    </row>
    <row r="756" spans="1:4" ht="11.25">
      <c r="A756" s="1062">
        <v>755</v>
      </c>
      <c r="B756" t="s">
        <v>2253</v>
      </c>
      <c r="C756" t="s">
        <v>2265</v>
      </c>
      <c r="D756" t="s">
        <v>2266</v>
      </c>
    </row>
    <row r="757" spans="1:4" ht="11.25">
      <c r="A757" s="1062">
        <v>756</v>
      </c>
      <c r="B757" t="s">
        <v>2253</v>
      </c>
      <c r="C757" t="s">
        <v>2267</v>
      </c>
      <c r="D757" t="s">
        <v>2268</v>
      </c>
    </row>
    <row r="758" spans="1:4" ht="11.25">
      <c r="A758" s="1062">
        <v>757</v>
      </c>
      <c r="B758" t="s">
        <v>2253</v>
      </c>
      <c r="C758" t="s">
        <v>2269</v>
      </c>
      <c r="D758" t="s">
        <v>2270</v>
      </c>
    </row>
    <row r="759" spans="1:4" ht="11.25">
      <c r="A759" s="1062">
        <v>758</v>
      </c>
      <c r="B759" t="s">
        <v>2253</v>
      </c>
      <c r="C759" t="s">
        <v>2271</v>
      </c>
      <c r="D759" t="s">
        <v>2272</v>
      </c>
    </row>
    <row r="760" spans="1:4" ht="11.25">
      <c r="A760" s="1062">
        <v>759</v>
      </c>
      <c r="B760" t="s">
        <v>2253</v>
      </c>
      <c r="C760" t="s">
        <v>2273</v>
      </c>
      <c r="D760" t="s">
        <v>2274</v>
      </c>
    </row>
    <row r="761" spans="1:4" ht="11.25">
      <c r="A761" s="1062">
        <v>760</v>
      </c>
      <c r="B761" t="s">
        <v>2253</v>
      </c>
      <c r="C761" t="s">
        <v>2275</v>
      </c>
      <c r="D761" t="s">
        <v>2276</v>
      </c>
    </row>
    <row r="762" spans="1:4" ht="11.25">
      <c r="A762" s="1062">
        <v>761</v>
      </c>
      <c r="B762" t="s">
        <v>2253</v>
      </c>
      <c r="C762" t="s">
        <v>2277</v>
      </c>
      <c r="D762" t="s">
        <v>2278</v>
      </c>
    </row>
    <row r="763" spans="1:4" ht="11.25">
      <c r="A763" s="1062">
        <v>762</v>
      </c>
      <c r="B763" t="s">
        <v>2253</v>
      </c>
      <c r="C763" t="s">
        <v>2279</v>
      </c>
      <c r="D763" t="s">
        <v>2280</v>
      </c>
    </row>
    <row r="764" spans="1:4" ht="11.25">
      <c r="A764" s="1062">
        <v>763</v>
      </c>
      <c r="B764" t="s">
        <v>2253</v>
      </c>
      <c r="C764" t="s">
        <v>2281</v>
      </c>
      <c r="D764" t="s">
        <v>2282</v>
      </c>
    </row>
    <row r="765" spans="1:4" ht="11.25">
      <c r="A765" s="1062">
        <v>764</v>
      </c>
      <c r="B765" t="s">
        <v>2253</v>
      </c>
      <c r="C765" t="s">
        <v>2283</v>
      </c>
      <c r="D765" t="s">
        <v>2284</v>
      </c>
    </row>
    <row r="766" spans="1:4" ht="11.25">
      <c r="A766" s="1062">
        <v>765</v>
      </c>
      <c r="B766" t="s">
        <v>2253</v>
      </c>
      <c r="C766" t="s">
        <v>2285</v>
      </c>
      <c r="D766" t="s">
        <v>2286</v>
      </c>
    </row>
    <row r="767" spans="1:4" ht="11.25">
      <c r="A767" s="1062">
        <v>766</v>
      </c>
      <c r="B767" t="s">
        <v>2253</v>
      </c>
      <c r="C767" t="s">
        <v>2287</v>
      </c>
      <c r="D767" t="s">
        <v>2288</v>
      </c>
    </row>
    <row r="768" spans="1:4" ht="11.25">
      <c r="A768" s="1062">
        <v>767</v>
      </c>
      <c r="B768" t="s">
        <v>2253</v>
      </c>
      <c r="C768" t="s">
        <v>2289</v>
      </c>
      <c r="D768" t="s">
        <v>2290</v>
      </c>
    </row>
    <row r="769" spans="1:4" ht="11.25">
      <c r="A769" s="1062">
        <v>768</v>
      </c>
      <c r="B769" t="s">
        <v>2253</v>
      </c>
      <c r="C769" t="s">
        <v>2291</v>
      </c>
      <c r="D769" t="s">
        <v>2292</v>
      </c>
    </row>
    <row r="770" spans="1:4" ht="11.25">
      <c r="A770" s="1062">
        <v>769</v>
      </c>
      <c r="B770" t="s">
        <v>2253</v>
      </c>
      <c r="C770" t="s">
        <v>2253</v>
      </c>
      <c r="D770" t="s">
        <v>2254</v>
      </c>
    </row>
    <row r="771" spans="1:4" ht="11.25">
      <c r="A771" s="1062">
        <v>770</v>
      </c>
      <c r="B771" t="s">
        <v>2253</v>
      </c>
      <c r="C771" t="s">
        <v>2293</v>
      </c>
      <c r="D771" t="s">
        <v>2294</v>
      </c>
    </row>
    <row r="772" spans="1:4" ht="11.25">
      <c r="A772" s="1062">
        <v>771</v>
      </c>
      <c r="B772" t="s">
        <v>2253</v>
      </c>
      <c r="C772" t="s">
        <v>2295</v>
      </c>
      <c r="D772" t="s">
        <v>2296</v>
      </c>
    </row>
    <row r="773" spans="1:4" ht="11.25">
      <c r="A773" s="1062">
        <v>772</v>
      </c>
      <c r="B773" t="s">
        <v>2253</v>
      </c>
      <c r="C773" t="s">
        <v>2297</v>
      </c>
      <c r="D773" t="s">
        <v>2298</v>
      </c>
    </row>
    <row r="774" spans="1:4" ht="11.25">
      <c r="A774" s="1062">
        <v>773</v>
      </c>
      <c r="B774" t="s">
        <v>2253</v>
      </c>
      <c r="C774" t="s">
        <v>2299</v>
      </c>
      <c r="D774" t="s">
        <v>2300</v>
      </c>
    </row>
    <row r="775" spans="1:4" ht="11.25">
      <c r="A775" s="1062">
        <v>774</v>
      </c>
      <c r="B775" t="s">
        <v>2253</v>
      </c>
      <c r="C775" t="s">
        <v>2301</v>
      </c>
      <c r="D775" t="s">
        <v>2302</v>
      </c>
    </row>
    <row r="776" spans="1:4" ht="11.25">
      <c r="A776" s="1062">
        <v>775</v>
      </c>
      <c r="B776" t="s">
        <v>2253</v>
      </c>
      <c r="C776" t="s">
        <v>2303</v>
      </c>
      <c r="D776" t="s">
        <v>2304</v>
      </c>
    </row>
    <row r="777" spans="1:4" ht="11.25">
      <c r="A777" s="1062">
        <v>776</v>
      </c>
      <c r="B777" t="s">
        <v>2253</v>
      </c>
      <c r="C777" t="s">
        <v>2305</v>
      </c>
      <c r="D777" t="s">
        <v>2306</v>
      </c>
    </row>
    <row r="778" spans="1:4" ht="11.25">
      <c r="A778" s="1062">
        <v>777</v>
      </c>
      <c r="B778" t="s">
        <v>2253</v>
      </c>
      <c r="C778" t="s">
        <v>2307</v>
      </c>
      <c r="D778" t="s">
        <v>2308</v>
      </c>
    </row>
    <row r="779" spans="1:4" ht="11.25">
      <c r="A779" s="1062">
        <v>778</v>
      </c>
      <c r="B779" t="s">
        <v>2309</v>
      </c>
      <c r="C779" t="s">
        <v>2311</v>
      </c>
      <c r="D779" t="s">
        <v>2312</v>
      </c>
    </row>
    <row r="780" spans="1:4" ht="11.25">
      <c r="A780" s="1062">
        <v>779</v>
      </c>
      <c r="B780" t="s">
        <v>2309</v>
      </c>
      <c r="C780" t="s">
        <v>2313</v>
      </c>
      <c r="D780" t="s">
        <v>2314</v>
      </c>
    </row>
    <row r="781" spans="1:4" ht="11.25">
      <c r="A781" s="1062">
        <v>780</v>
      </c>
      <c r="B781" t="s">
        <v>2309</v>
      </c>
      <c r="C781" t="s">
        <v>2315</v>
      </c>
      <c r="D781" t="s">
        <v>2316</v>
      </c>
    </row>
    <row r="782" spans="1:4" ht="11.25">
      <c r="A782" s="1062">
        <v>781</v>
      </c>
      <c r="B782" t="s">
        <v>2309</v>
      </c>
      <c r="C782" t="s">
        <v>2317</v>
      </c>
      <c r="D782" t="s">
        <v>2318</v>
      </c>
    </row>
    <row r="783" spans="1:4" ht="11.25">
      <c r="A783" s="1062">
        <v>782</v>
      </c>
      <c r="B783" t="s">
        <v>2309</v>
      </c>
      <c r="C783" t="s">
        <v>2319</v>
      </c>
      <c r="D783" t="s">
        <v>2320</v>
      </c>
    </row>
    <row r="784" spans="1:4" ht="11.25">
      <c r="A784" s="1062">
        <v>783</v>
      </c>
      <c r="B784" t="s">
        <v>2309</v>
      </c>
      <c r="C784" t="s">
        <v>2321</v>
      </c>
      <c r="D784" t="s">
        <v>2322</v>
      </c>
    </row>
    <row r="785" spans="1:4" ht="11.25">
      <c r="A785" s="1062">
        <v>784</v>
      </c>
      <c r="B785" t="s">
        <v>2309</v>
      </c>
      <c r="C785" t="s">
        <v>2323</v>
      </c>
      <c r="D785" t="s">
        <v>2324</v>
      </c>
    </row>
    <row r="786" spans="1:4" ht="11.25">
      <c r="A786" s="1062">
        <v>785</v>
      </c>
      <c r="B786" t="s">
        <v>2309</v>
      </c>
      <c r="C786" t="s">
        <v>2325</v>
      </c>
      <c r="D786" t="s">
        <v>2326</v>
      </c>
    </row>
    <row r="787" spans="1:4" ht="11.25">
      <c r="A787" s="1062">
        <v>786</v>
      </c>
      <c r="B787" t="s">
        <v>2309</v>
      </c>
      <c r="C787" t="s">
        <v>2327</v>
      </c>
      <c r="D787" t="s">
        <v>2328</v>
      </c>
    </row>
    <row r="788" spans="1:4" ht="11.25">
      <c r="A788" s="1062">
        <v>787</v>
      </c>
      <c r="B788" t="s">
        <v>2309</v>
      </c>
      <c r="C788" t="s">
        <v>2329</v>
      </c>
      <c r="D788" t="s">
        <v>2330</v>
      </c>
    </row>
    <row r="789" spans="1:4" ht="11.25">
      <c r="A789" s="1062">
        <v>788</v>
      </c>
      <c r="B789" t="s">
        <v>2309</v>
      </c>
      <c r="C789" t="s">
        <v>2331</v>
      </c>
      <c r="D789" t="s">
        <v>2332</v>
      </c>
    </row>
    <row r="790" spans="1:4" ht="11.25">
      <c r="A790" s="1062">
        <v>789</v>
      </c>
      <c r="B790" t="s">
        <v>2309</v>
      </c>
      <c r="C790" t="s">
        <v>2333</v>
      </c>
      <c r="D790" t="s">
        <v>2334</v>
      </c>
    </row>
    <row r="791" spans="1:4" ht="11.25">
      <c r="A791" s="1062">
        <v>790</v>
      </c>
      <c r="B791" t="s">
        <v>2309</v>
      </c>
      <c r="C791" t="s">
        <v>2335</v>
      </c>
      <c r="D791" t="s">
        <v>2336</v>
      </c>
    </row>
    <row r="792" spans="1:4" ht="11.25">
      <c r="A792" s="1062">
        <v>791</v>
      </c>
      <c r="B792" t="s">
        <v>2309</v>
      </c>
      <c r="C792" t="s">
        <v>2309</v>
      </c>
      <c r="D792" t="s">
        <v>2310</v>
      </c>
    </row>
    <row r="793" spans="1:4" ht="11.25">
      <c r="A793" s="1062">
        <v>792</v>
      </c>
      <c r="B793" t="s">
        <v>2309</v>
      </c>
      <c r="C793" t="s">
        <v>2337</v>
      </c>
      <c r="D793" t="s">
        <v>2338</v>
      </c>
    </row>
    <row r="794" spans="1:4" ht="11.25">
      <c r="A794" s="1062">
        <v>793</v>
      </c>
      <c r="B794" t="s">
        <v>2309</v>
      </c>
      <c r="C794" t="s">
        <v>2339</v>
      </c>
      <c r="D794" t="s">
        <v>2340</v>
      </c>
    </row>
    <row r="795" spans="1:4" ht="11.25">
      <c r="A795" s="1062">
        <v>794</v>
      </c>
      <c r="B795" t="s">
        <v>2309</v>
      </c>
      <c r="C795" t="s">
        <v>2341</v>
      </c>
      <c r="D795" t="s">
        <v>2342</v>
      </c>
    </row>
    <row r="796" spans="1:4" ht="11.25">
      <c r="A796" s="1062">
        <v>795</v>
      </c>
      <c r="B796" t="s">
        <v>2309</v>
      </c>
      <c r="C796" t="s">
        <v>2343</v>
      </c>
      <c r="D796" t="s">
        <v>2344</v>
      </c>
    </row>
    <row r="797" spans="1:4" ht="11.25">
      <c r="A797" s="1062">
        <v>796</v>
      </c>
      <c r="B797" t="s">
        <v>2309</v>
      </c>
      <c r="C797" t="s">
        <v>2345</v>
      </c>
      <c r="D797" t="s">
        <v>2346</v>
      </c>
    </row>
    <row r="798" spans="1:4" ht="11.25">
      <c r="A798" s="1062">
        <v>797</v>
      </c>
      <c r="B798" t="s">
        <v>2309</v>
      </c>
      <c r="C798" t="s">
        <v>2347</v>
      </c>
      <c r="D798" t="s">
        <v>2348</v>
      </c>
    </row>
    <row r="799" spans="1:4" ht="11.25">
      <c r="A799" s="1062">
        <v>798</v>
      </c>
      <c r="B799" t="s">
        <v>2309</v>
      </c>
      <c r="C799" t="s">
        <v>2349</v>
      </c>
      <c r="D799" t="s">
        <v>2350</v>
      </c>
    </row>
    <row r="800" spans="1:4" ht="11.25">
      <c r="A800" s="1062">
        <v>799</v>
      </c>
      <c r="B800" t="s">
        <v>2351</v>
      </c>
      <c r="C800" t="s">
        <v>2353</v>
      </c>
      <c r="D800" t="s">
        <v>2354</v>
      </c>
    </row>
    <row r="801" spans="1:4" ht="11.25">
      <c r="A801" s="1062">
        <v>800</v>
      </c>
      <c r="B801" t="s">
        <v>2351</v>
      </c>
      <c r="C801" t="s">
        <v>1248</v>
      </c>
      <c r="D801" t="s">
        <v>2355</v>
      </c>
    </row>
    <row r="802" spans="1:4" ht="11.25">
      <c r="A802" s="1062">
        <v>801</v>
      </c>
      <c r="B802" t="s">
        <v>2351</v>
      </c>
      <c r="C802" t="s">
        <v>1068</v>
      </c>
      <c r="D802" t="s">
        <v>2356</v>
      </c>
    </row>
    <row r="803" spans="1:4" ht="11.25">
      <c r="A803" s="1062">
        <v>802</v>
      </c>
      <c r="B803" t="s">
        <v>2351</v>
      </c>
      <c r="C803" t="s">
        <v>2357</v>
      </c>
      <c r="D803" t="s">
        <v>2358</v>
      </c>
    </row>
    <row r="804" spans="1:4" ht="11.25">
      <c r="A804" s="1062">
        <v>803</v>
      </c>
      <c r="B804" t="s">
        <v>2351</v>
      </c>
      <c r="C804" t="s">
        <v>2359</v>
      </c>
      <c r="D804" t="s">
        <v>2360</v>
      </c>
    </row>
    <row r="805" spans="1:4" ht="11.25">
      <c r="A805" s="1062">
        <v>804</v>
      </c>
      <c r="B805" t="s">
        <v>2351</v>
      </c>
      <c r="C805" t="s">
        <v>2361</v>
      </c>
      <c r="D805" t="s">
        <v>2362</v>
      </c>
    </row>
    <row r="806" spans="1:4" ht="11.25">
      <c r="A806" s="1062">
        <v>805</v>
      </c>
      <c r="B806" t="s">
        <v>2351</v>
      </c>
      <c r="C806" t="s">
        <v>2363</v>
      </c>
      <c r="D806" t="s">
        <v>2364</v>
      </c>
    </row>
    <row r="807" spans="1:4" ht="11.25">
      <c r="A807" s="1062">
        <v>806</v>
      </c>
      <c r="B807" t="s">
        <v>2351</v>
      </c>
      <c r="C807" t="s">
        <v>2365</v>
      </c>
      <c r="D807" t="s">
        <v>2366</v>
      </c>
    </row>
    <row r="808" spans="1:4" ht="11.25">
      <c r="A808" s="1062">
        <v>807</v>
      </c>
      <c r="B808" t="s">
        <v>2351</v>
      </c>
      <c r="C808" t="s">
        <v>2367</v>
      </c>
      <c r="D808" t="s">
        <v>2368</v>
      </c>
    </row>
    <row r="809" spans="1:4" ht="11.25">
      <c r="A809" s="1062">
        <v>808</v>
      </c>
      <c r="B809" t="s">
        <v>2351</v>
      </c>
      <c r="C809" t="s">
        <v>2369</v>
      </c>
      <c r="D809" t="s">
        <v>2370</v>
      </c>
    </row>
    <row r="810" spans="1:4" ht="11.25">
      <c r="A810" s="1062">
        <v>809</v>
      </c>
      <c r="B810" t="s">
        <v>2351</v>
      </c>
      <c r="C810" t="s">
        <v>2371</v>
      </c>
      <c r="D810" t="s">
        <v>2372</v>
      </c>
    </row>
    <row r="811" spans="1:4" ht="11.25">
      <c r="A811" s="1062">
        <v>810</v>
      </c>
      <c r="B811" t="s">
        <v>2351</v>
      </c>
      <c r="C811" t="s">
        <v>2373</v>
      </c>
      <c r="D811" t="s">
        <v>2374</v>
      </c>
    </row>
    <row r="812" spans="1:4" ht="11.25">
      <c r="A812" s="1062">
        <v>811</v>
      </c>
      <c r="B812" t="s">
        <v>2351</v>
      </c>
      <c r="C812" t="s">
        <v>2375</v>
      </c>
      <c r="D812" t="s">
        <v>2376</v>
      </c>
    </row>
    <row r="813" spans="1:4" ht="11.25">
      <c r="A813" s="1062">
        <v>812</v>
      </c>
      <c r="B813" t="s">
        <v>2351</v>
      </c>
      <c r="C813" t="s">
        <v>2377</v>
      </c>
      <c r="D813" t="s">
        <v>2378</v>
      </c>
    </row>
    <row r="814" spans="1:4" ht="11.25">
      <c r="A814" s="1062">
        <v>813</v>
      </c>
      <c r="B814" t="s">
        <v>2351</v>
      </c>
      <c r="C814" t="s">
        <v>2379</v>
      </c>
      <c r="D814" t="s">
        <v>2380</v>
      </c>
    </row>
    <row r="815" spans="1:4" ht="11.25">
      <c r="A815" s="1062">
        <v>814</v>
      </c>
      <c r="B815" t="s">
        <v>2351</v>
      </c>
      <c r="C815" t="s">
        <v>2351</v>
      </c>
      <c r="D815" t="s">
        <v>2352</v>
      </c>
    </row>
    <row r="816" spans="1:4" ht="11.25">
      <c r="A816" s="1062">
        <v>815</v>
      </c>
      <c r="B816" t="s">
        <v>2351</v>
      </c>
      <c r="C816" t="s">
        <v>2381</v>
      </c>
      <c r="D816" t="s">
        <v>2382</v>
      </c>
    </row>
    <row r="817" spans="1:4" ht="11.25">
      <c r="A817" s="1062">
        <v>816</v>
      </c>
      <c r="B817" t="s">
        <v>2351</v>
      </c>
      <c r="C817" t="s">
        <v>2383</v>
      </c>
      <c r="D817" t="s">
        <v>2384</v>
      </c>
    </row>
    <row r="818" spans="1:4" ht="11.25">
      <c r="A818" s="1062">
        <v>817</v>
      </c>
      <c r="B818" t="s">
        <v>2351</v>
      </c>
      <c r="C818" t="s">
        <v>2385</v>
      </c>
      <c r="D818" t="s">
        <v>2386</v>
      </c>
    </row>
    <row r="819" spans="1:4" ht="11.25">
      <c r="A819" s="1062">
        <v>818</v>
      </c>
      <c r="B819" t="s">
        <v>2351</v>
      </c>
      <c r="C819" t="s">
        <v>2387</v>
      </c>
      <c r="D819" t="s">
        <v>2388</v>
      </c>
    </row>
    <row r="820" spans="1:4" ht="11.25">
      <c r="A820" s="1062">
        <v>819</v>
      </c>
      <c r="B820" t="s">
        <v>2351</v>
      </c>
      <c r="C820" t="s">
        <v>2389</v>
      </c>
      <c r="D820" t="s">
        <v>2390</v>
      </c>
    </row>
    <row r="821" spans="1:4" ht="11.25">
      <c r="A821" s="1062">
        <v>820</v>
      </c>
      <c r="B821" t="s">
        <v>2351</v>
      </c>
      <c r="C821" t="s">
        <v>2391</v>
      </c>
      <c r="D821" t="s">
        <v>2392</v>
      </c>
    </row>
    <row r="822" spans="1:4" ht="11.25">
      <c r="A822" s="1062">
        <v>821</v>
      </c>
      <c r="B822" t="s">
        <v>2351</v>
      </c>
      <c r="C822" t="s">
        <v>2393</v>
      </c>
      <c r="D822" t="s">
        <v>2394</v>
      </c>
    </row>
    <row r="823" spans="1:4" ht="11.25">
      <c r="A823" s="1062">
        <v>822</v>
      </c>
      <c r="B823" t="s">
        <v>2351</v>
      </c>
      <c r="C823" t="s">
        <v>2395</v>
      </c>
      <c r="D823" t="s">
        <v>2396</v>
      </c>
    </row>
    <row r="824" spans="1:4" ht="11.25">
      <c r="A824" s="1062">
        <v>823</v>
      </c>
      <c r="B824" t="s">
        <v>2397</v>
      </c>
      <c r="C824" t="s">
        <v>2399</v>
      </c>
      <c r="D824" t="s">
        <v>2400</v>
      </c>
    </row>
    <row r="825" spans="1:4" ht="11.25">
      <c r="A825" s="1062">
        <v>824</v>
      </c>
      <c r="B825" t="s">
        <v>2397</v>
      </c>
      <c r="C825" t="s">
        <v>2401</v>
      </c>
      <c r="D825" t="s">
        <v>2402</v>
      </c>
    </row>
    <row r="826" spans="1:4" ht="11.25">
      <c r="A826" s="1062">
        <v>825</v>
      </c>
      <c r="B826" t="s">
        <v>2397</v>
      </c>
      <c r="C826" t="s">
        <v>2403</v>
      </c>
      <c r="D826" t="s">
        <v>2404</v>
      </c>
    </row>
    <row r="827" spans="1:4" ht="11.25">
      <c r="A827" s="1062">
        <v>826</v>
      </c>
      <c r="B827" t="s">
        <v>2397</v>
      </c>
      <c r="C827" t="s">
        <v>2405</v>
      </c>
      <c r="D827" t="s">
        <v>2406</v>
      </c>
    </row>
    <row r="828" spans="1:4" ht="11.25">
      <c r="A828" s="1062">
        <v>827</v>
      </c>
      <c r="B828" t="s">
        <v>2397</v>
      </c>
      <c r="C828" t="s">
        <v>2407</v>
      </c>
      <c r="D828" t="s">
        <v>2408</v>
      </c>
    </row>
    <row r="829" spans="1:4" ht="11.25">
      <c r="A829" s="1062">
        <v>828</v>
      </c>
      <c r="B829" t="s">
        <v>2397</v>
      </c>
      <c r="C829" t="s">
        <v>2409</v>
      </c>
      <c r="D829" t="s">
        <v>2410</v>
      </c>
    </row>
    <row r="830" spans="1:4" ht="11.25">
      <c r="A830" s="1062">
        <v>829</v>
      </c>
      <c r="B830" t="s">
        <v>2397</v>
      </c>
      <c r="C830" t="s">
        <v>2411</v>
      </c>
      <c r="D830" t="s">
        <v>2412</v>
      </c>
    </row>
    <row r="831" spans="1:4" ht="11.25">
      <c r="A831" s="1062">
        <v>830</v>
      </c>
      <c r="B831" t="s">
        <v>2397</v>
      </c>
      <c r="C831" t="s">
        <v>2413</v>
      </c>
      <c r="D831" t="s">
        <v>2414</v>
      </c>
    </row>
    <row r="832" spans="1:4" ht="11.25">
      <c r="A832" s="1062">
        <v>831</v>
      </c>
      <c r="B832" t="s">
        <v>2397</v>
      </c>
      <c r="C832" t="s">
        <v>2415</v>
      </c>
      <c r="D832" t="s">
        <v>2416</v>
      </c>
    </row>
    <row r="833" spans="1:4" ht="11.25">
      <c r="A833" s="1062">
        <v>832</v>
      </c>
      <c r="B833" t="s">
        <v>2397</v>
      </c>
      <c r="C833" t="s">
        <v>1434</v>
      </c>
      <c r="D833" t="s">
        <v>2417</v>
      </c>
    </row>
    <row r="834" spans="1:4" ht="11.25">
      <c r="A834" s="1062">
        <v>833</v>
      </c>
      <c r="B834" t="s">
        <v>2397</v>
      </c>
      <c r="C834" t="s">
        <v>1846</v>
      </c>
      <c r="D834" t="s">
        <v>2418</v>
      </c>
    </row>
    <row r="835" spans="1:4" ht="11.25">
      <c r="A835" s="1062">
        <v>834</v>
      </c>
      <c r="B835" t="s">
        <v>2397</v>
      </c>
      <c r="C835" t="s">
        <v>2289</v>
      </c>
      <c r="D835" t="s">
        <v>2419</v>
      </c>
    </row>
    <row r="836" spans="1:4" ht="11.25">
      <c r="A836" s="1062">
        <v>835</v>
      </c>
      <c r="B836" t="s">
        <v>2397</v>
      </c>
      <c r="C836" t="s">
        <v>2420</v>
      </c>
      <c r="D836" t="s">
        <v>2421</v>
      </c>
    </row>
    <row r="837" spans="1:4" ht="11.25">
      <c r="A837" s="1062">
        <v>836</v>
      </c>
      <c r="B837" t="s">
        <v>2397</v>
      </c>
      <c r="C837" t="s">
        <v>2397</v>
      </c>
      <c r="D837" t="s">
        <v>2398</v>
      </c>
    </row>
    <row r="838" spans="1:4" ht="11.25">
      <c r="A838" s="1062">
        <v>837</v>
      </c>
      <c r="B838" t="s">
        <v>2397</v>
      </c>
      <c r="C838" t="s">
        <v>2422</v>
      </c>
      <c r="D838" t="s">
        <v>2423</v>
      </c>
    </row>
    <row r="839" spans="1:4" ht="11.25">
      <c r="A839" s="1062">
        <v>838</v>
      </c>
      <c r="B839" t="s">
        <v>2397</v>
      </c>
      <c r="C839" t="s">
        <v>2424</v>
      </c>
      <c r="D839" t="s">
        <v>2425</v>
      </c>
    </row>
    <row r="840" spans="1:4" ht="11.25">
      <c r="A840" s="1062">
        <v>839</v>
      </c>
      <c r="B840" t="s">
        <v>2397</v>
      </c>
      <c r="C840" t="s">
        <v>2426</v>
      </c>
      <c r="D840" t="s">
        <v>2427</v>
      </c>
    </row>
    <row r="841" spans="1:4" ht="11.25">
      <c r="A841" s="1062">
        <v>840</v>
      </c>
      <c r="B841" t="s">
        <v>2397</v>
      </c>
      <c r="C841" t="s">
        <v>2428</v>
      </c>
      <c r="D841" t="s">
        <v>2429</v>
      </c>
    </row>
    <row r="842" spans="1:4" ht="11.25">
      <c r="A842" s="1062">
        <v>841</v>
      </c>
      <c r="B842" t="s">
        <v>2430</v>
      </c>
      <c r="C842" t="s">
        <v>2432</v>
      </c>
      <c r="D842" t="s">
        <v>2433</v>
      </c>
    </row>
    <row r="843" spans="1:4" ht="11.25">
      <c r="A843" s="1062">
        <v>842</v>
      </c>
      <c r="B843" t="s">
        <v>2430</v>
      </c>
      <c r="C843" t="s">
        <v>2434</v>
      </c>
      <c r="D843" t="s">
        <v>2435</v>
      </c>
    </row>
    <row r="844" spans="1:4" ht="11.25">
      <c r="A844" s="1062">
        <v>843</v>
      </c>
      <c r="B844" t="s">
        <v>2430</v>
      </c>
      <c r="C844" t="s">
        <v>1142</v>
      </c>
      <c r="D844" t="s">
        <v>2436</v>
      </c>
    </row>
    <row r="845" spans="1:4" ht="11.25">
      <c r="A845" s="1062">
        <v>844</v>
      </c>
      <c r="B845" t="s">
        <v>2430</v>
      </c>
      <c r="C845" t="s">
        <v>2437</v>
      </c>
      <c r="D845" t="s">
        <v>2438</v>
      </c>
    </row>
    <row r="846" spans="1:4" ht="11.25">
      <c r="A846" s="1062">
        <v>845</v>
      </c>
      <c r="B846" t="s">
        <v>2430</v>
      </c>
      <c r="C846" t="s">
        <v>2439</v>
      </c>
      <c r="D846" t="s">
        <v>2440</v>
      </c>
    </row>
    <row r="847" spans="1:4" ht="11.25">
      <c r="A847" s="1062">
        <v>846</v>
      </c>
      <c r="B847" t="s">
        <v>2430</v>
      </c>
      <c r="C847" t="s">
        <v>2441</v>
      </c>
      <c r="D847" t="s">
        <v>2442</v>
      </c>
    </row>
    <row r="848" spans="1:4" ht="11.25">
      <c r="A848" s="1062">
        <v>847</v>
      </c>
      <c r="B848" t="s">
        <v>2430</v>
      </c>
      <c r="C848" t="s">
        <v>2443</v>
      </c>
      <c r="D848" t="s">
        <v>2444</v>
      </c>
    </row>
    <row r="849" spans="1:4" ht="11.25">
      <c r="A849" s="1062">
        <v>848</v>
      </c>
      <c r="B849" t="s">
        <v>2430</v>
      </c>
      <c r="C849" t="s">
        <v>2445</v>
      </c>
      <c r="D849" t="s">
        <v>2446</v>
      </c>
    </row>
    <row r="850" spans="1:4" ht="11.25">
      <c r="A850" s="1062">
        <v>849</v>
      </c>
      <c r="B850" t="s">
        <v>2430</v>
      </c>
      <c r="C850" t="s">
        <v>2447</v>
      </c>
      <c r="D850" t="s">
        <v>2448</v>
      </c>
    </row>
    <row r="851" spans="1:4" ht="11.25">
      <c r="A851" s="1062">
        <v>850</v>
      </c>
      <c r="B851" t="s">
        <v>2430</v>
      </c>
      <c r="C851" t="s">
        <v>2449</v>
      </c>
      <c r="D851" t="s">
        <v>2450</v>
      </c>
    </row>
    <row r="852" spans="1:4" ht="11.25">
      <c r="A852" s="1062">
        <v>851</v>
      </c>
      <c r="B852" t="s">
        <v>2430</v>
      </c>
      <c r="C852" t="s">
        <v>2451</v>
      </c>
      <c r="D852" t="s">
        <v>2452</v>
      </c>
    </row>
    <row r="853" spans="1:4" ht="11.25">
      <c r="A853" s="1062">
        <v>852</v>
      </c>
      <c r="B853" t="s">
        <v>2430</v>
      </c>
      <c r="C853" t="s">
        <v>2453</v>
      </c>
      <c r="D853" t="s">
        <v>2454</v>
      </c>
    </row>
    <row r="854" spans="1:4" ht="11.25">
      <c r="A854" s="1062">
        <v>853</v>
      </c>
      <c r="B854" t="s">
        <v>2430</v>
      </c>
      <c r="C854" t="s">
        <v>2455</v>
      </c>
      <c r="D854" t="s">
        <v>2456</v>
      </c>
    </row>
    <row r="855" spans="1:4" ht="11.25">
      <c r="A855" s="1062">
        <v>854</v>
      </c>
      <c r="B855" t="s">
        <v>2430</v>
      </c>
      <c r="C855" t="s">
        <v>2457</v>
      </c>
      <c r="D855" t="s">
        <v>2458</v>
      </c>
    </row>
    <row r="856" spans="1:4" ht="11.25">
      <c r="A856" s="1062">
        <v>855</v>
      </c>
      <c r="B856" t="s">
        <v>2430</v>
      </c>
      <c r="C856" t="s">
        <v>2459</v>
      </c>
      <c r="D856" t="s">
        <v>2460</v>
      </c>
    </row>
    <row r="857" spans="1:4" ht="11.25">
      <c r="A857" s="1062">
        <v>856</v>
      </c>
      <c r="B857" t="s">
        <v>2430</v>
      </c>
      <c r="C857" t="s">
        <v>2461</v>
      </c>
      <c r="D857" t="s">
        <v>2462</v>
      </c>
    </row>
    <row r="858" spans="1:4" ht="11.25">
      <c r="A858" s="1062">
        <v>857</v>
      </c>
      <c r="B858" t="s">
        <v>2430</v>
      </c>
      <c r="C858" t="s">
        <v>2463</v>
      </c>
      <c r="D858" t="s">
        <v>2464</v>
      </c>
    </row>
    <row r="859" spans="1:4" ht="11.25">
      <c r="A859" s="1062">
        <v>858</v>
      </c>
      <c r="B859" t="s">
        <v>2430</v>
      </c>
      <c r="C859" t="s">
        <v>1844</v>
      </c>
      <c r="D859" t="s">
        <v>2465</v>
      </c>
    </row>
    <row r="860" spans="1:4" ht="11.25">
      <c r="A860" s="1062">
        <v>859</v>
      </c>
      <c r="B860" t="s">
        <v>2430</v>
      </c>
      <c r="C860" t="s">
        <v>2466</v>
      </c>
      <c r="D860" t="s">
        <v>2467</v>
      </c>
    </row>
    <row r="861" spans="1:4" ht="11.25">
      <c r="A861" s="1062">
        <v>860</v>
      </c>
      <c r="B861" t="s">
        <v>2430</v>
      </c>
      <c r="C861" t="s">
        <v>2430</v>
      </c>
      <c r="D861" t="s">
        <v>2431</v>
      </c>
    </row>
    <row r="862" spans="1:4" ht="11.25">
      <c r="A862" s="1062">
        <v>861</v>
      </c>
      <c r="B862" t="s">
        <v>2430</v>
      </c>
      <c r="C862" t="s">
        <v>2468</v>
      </c>
      <c r="D862" t="s">
        <v>2469</v>
      </c>
    </row>
    <row r="863" spans="1:4" ht="11.25">
      <c r="A863" s="1062">
        <v>862</v>
      </c>
      <c r="B863" t="s">
        <v>2430</v>
      </c>
      <c r="C863" t="s">
        <v>1709</v>
      </c>
      <c r="D863" t="s">
        <v>2470</v>
      </c>
    </row>
    <row r="864" spans="1:4" ht="11.25">
      <c r="A864" s="1062">
        <v>863</v>
      </c>
      <c r="B864" t="s">
        <v>2471</v>
      </c>
      <c r="C864" t="s">
        <v>2473</v>
      </c>
      <c r="D864" t="s">
        <v>2474</v>
      </c>
    </row>
    <row r="865" spans="1:4" ht="11.25">
      <c r="A865" s="1062">
        <v>864</v>
      </c>
      <c r="B865" t="s">
        <v>2471</v>
      </c>
      <c r="C865" t="s">
        <v>2475</v>
      </c>
      <c r="D865" t="s">
        <v>2476</v>
      </c>
    </row>
    <row r="866" spans="1:4" ht="11.25">
      <c r="A866" s="1062">
        <v>865</v>
      </c>
      <c r="B866" t="s">
        <v>2471</v>
      </c>
      <c r="C866" t="s">
        <v>2477</v>
      </c>
      <c r="D866" t="s">
        <v>2478</v>
      </c>
    </row>
    <row r="867" spans="1:4" ht="11.25">
      <c r="A867" s="1062">
        <v>866</v>
      </c>
      <c r="B867" t="s">
        <v>2471</v>
      </c>
      <c r="C867" t="s">
        <v>2479</v>
      </c>
      <c r="D867" t="s">
        <v>2480</v>
      </c>
    </row>
    <row r="868" spans="1:4" ht="11.25">
      <c r="A868" s="1062">
        <v>867</v>
      </c>
      <c r="B868" t="s">
        <v>2471</v>
      </c>
      <c r="C868" t="s">
        <v>2481</v>
      </c>
      <c r="D868" t="s">
        <v>2482</v>
      </c>
    </row>
    <row r="869" spans="1:4" ht="11.25">
      <c r="A869" s="1062">
        <v>868</v>
      </c>
      <c r="B869" t="s">
        <v>2471</v>
      </c>
      <c r="C869" t="s">
        <v>2483</v>
      </c>
      <c r="D869" t="s">
        <v>2484</v>
      </c>
    </row>
    <row r="870" spans="1:4" ht="11.25">
      <c r="A870" s="1062">
        <v>869</v>
      </c>
      <c r="B870" t="s">
        <v>2471</v>
      </c>
      <c r="C870" t="s">
        <v>2485</v>
      </c>
      <c r="D870" t="s">
        <v>2486</v>
      </c>
    </row>
    <row r="871" spans="1:4" ht="11.25">
      <c r="A871" s="1062">
        <v>870</v>
      </c>
      <c r="B871" t="s">
        <v>2471</v>
      </c>
      <c r="C871" t="s">
        <v>2487</v>
      </c>
      <c r="D871" t="s">
        <v>2488</v>
      </c>
    </row>
    <row r="872" spans="1:4" ht="11.25">
      <c r="A872" s="1062">
        <v>871</v>
      </c>
      <c r="B872" t="s">
        <v>2471</v>
      </c>
      <c r="C872" t="s">
        <v>2489</v>
      </c>
      <c r="D872" t="s">
        <v>2490</v>
      </c>
    </row>
    <row r="873" spans="1:4" ht="11.25">
      <c r="A873" s="1062">
        <v>872</v>
      </c>
      <c r="B873" t="s">
        <v>2471</v>
      </c>
      <c r="C873" t="s">
        <v>2491</v>
      </c>
      <c r="D873" t="s">
        <v>2492</v>
      </c>
    </row>
    <row r="874" spans="1:4" ht="11.25">
      <c r="A874" s="1062">
        <v>873</v>
      </c>
      <c r="B874" t="s">
        <v>2471</v>
      </c>
      <c r="C874" t="s">
        <v>2493</v>
      </c>
      <c r="D874" t="s">
        <v>2494</v>
      </c>
    </row>
    <row r="875" spans="1:4" ht="11.25">
      <c r="A875" s="1062">
        <v>874</v>
      </c>
      <c r="B875" t="s">
        <v>2471</v>
      </c>
      <c r="C875" t="s">
        <v>2495</v>
      </c>
      <c r="D875" t="s">
        <v>2496</v>
      </c>
    </row>
    <row r="876" spans="1:4" ht="11.25">
      <c r="A876" s="1062">
        <v>875</v>
      </c>
      <c r="B876" t="s">
        <v>2471</v>
      </c>
      <c r="C876" t="s">
        <v>2497</v>
      </c>
      <c r="D876" t="s">
        <v>2498</v>
      </c>
    </row>
    <row r="877" spans="1:4" ht="11.25">
      <c r="A877" s="1062">
        <v>876</v>
      </c>
      <c r="B877" t="s">
        <v>2471</v>
      </c>
      <c r="C877" t="s">
        <v>2499</v>
      </c>
      <c r="D877" t="s">
        <v>2500</v>
      </c>
    </row>
    <row r="878" spans="1:4" ht="11.25">
      <c r="A878" s="1062">
        <v>877</v>
      </c>
      <c r="B878" t="s">
        <v>2471</v>
      </c>
      <c r="C878" t="s">
        <v>2501</v>
      </c>
      <c r="D878" t="s">
        <v>2502</v>
      </c>
    </row>
    <row r="879" spans="1:4" ht="11.25">
      <c r="A879" s="1062">
        <v>878</v>
      </c>
      <c r="B879" t="s">
        <v>2471</v>
      </c>
      <c r="C879" t="s">
        <v>2503</v>
      </c>
      <c r="D879" t="s">
        <v>2504</v>
      </c>
    </row>
    <row r="880" spans="1:4" ht="11.25">
      <c r="A880" s="1062">
        <v>879</v>
      </c>
      <c r="B880" t="s">
        <v>2471</v>
      </c>
      <c r="C880" t="s">
        <v>1118</v>
      </c>
      <c r="D880" t="s">
        <v>2505</v>
      </c>
    </row>
    <row r="881" spans="1:4" ht="11.25">
      <c r="A881" s="1062">
        <v>880</v>
      </c>
      <c r="B881" t="s">
        <v>2471</v>
      </c>
      <c r="C881" t="s">
        <v>2506</v>
      </c>
      <c r="D881" t="s">
        <v>2507</v>
      </c>
    </row>
    <row r="882" spans="1:4" ht="11.25">
      <c r="A882" s="1062">
        <v>881</v>
      </c>
      <c r="B882" t="s">
        <v>2471</v>
      </c>
      <c r="C882" t="s">
        <v>2508</v>
      </c>
      <c r="D882" t="s">
        <v>2509</v>
      </c>
    </row>
    <row r="883" spans="1:4" ht="11.25">
      <c r="A883" s="1062">
        <v>882</v>
      </c>
      <c r="B883" t="s">
        <v>2471</v>
      </c>
      <c r="C883" t="s">
        <v>2510</v>
      </c>
      <c r="D883" t="s">
        <v>2511</v>
      </c>
    </row>
    <row r="884" spans="1:4" ht="11.25">
      <c r="A884" s="1062">
        <v>883</v>
      </c>
      <c r="B884" t="s">
        <v>2471</v>
      </c>
      <c r="C884" t="s">
        <v>2512</v>
      </c>
      <c r="D884" t="s">
        <v>2513</v>
      </c>
    </row>
    <row r="885" spans="1:4" ht="11.25">
      <c r="A885" s="1062">
        <v>884</v>
      </c>
      <c r="B885" t="s">
        <v>2471</v>
      </c>
      <c r="C885" t="s">
        <v>2471</v>
      </c>
      <c r="D885" t="s">
        <v>2472</v>
      </c>
    </row>
    <row r="886" spans="1:4" ht="11.25">
      <c r="A886" s="1062">
        <v>885</v>
      </c>
      <c r="B886" t="s">
        <v>2471</v>
      </c>
      <c r="C886" t="s">
        <v>2514</v>
      </c>
      <c r="D886" t="s">
        <v>2515</v>
      </c>
    </row>
    <row r="887" spans="1:4" ht="11.25">
      <c r="A887" s="1062">
        <v>886</v>
      </c>
      <c r="B887" t="s">
        <v>2471</v>
      </c>
      <c r="C887" t="s">
        <v>2516</v>
      </c>
      <c r="D887" t="s">
        <v>2517</v>
      </c>
    </row>
    <row r="888" spans="1:4" ht="11.25">
      <c r="A888" s="1062">
        <v>887</v>
      </c>
      <c r="B888" t="s">
        <v>2518</v>
      </c>
      <c r="C888" t="s">
        <v>2520</v>
      </c>
      <c r="D888" t="s">
        <v>2521</v>
      </c>
    </row>
    <row r="889" spans="1:4" ht="11.25">
      <c r="A889" s="1062">
        <v>888</v>
      </c>
      <c r="B889" t="s">
        <v>2518</v>
      </c>
      <c r="C889" t="s">
        <v>2522</v>
      </c>
      <c r="D889" t="s">
        <v>2523</v>
      </c>
    </row>
    <row r="890" spans="1:4" ht="11.25">
      <c r="A890" s="1062">
        <v>889</v>
      </c>
      <c r="B890" t="s">
        <v>2518</v>
      </c>
      <c r="C890" t="s">
        <v>2524</v>
      </c>
      <c r="D890" t="s">
        <v>2525</v>
      </c>
    </row>
    <row r="891" spans="1:4" ht="11.25">
      <c r="A891" s="1062">
        <v>890</v>
      </c>
      <c r="B891" t="s">
        <v>2518</v>
      </c>
      <c r="C891" t="s">
        <v>2526</v>
      </c>
      <c r="D891" t="s">
        <v>2527</v>
      </c>
    </row>
    <row r="892" spans="1:4" ht="11.25">
      <c r="A892" s="1062">
        <v>891</v>
      </c>
      <c r="B892" t="s">
        <v>2518</v>
      </c>
      <c r="C892" t="s">
        <v>2528</v>
      </c>
      <c r="D892" t="s">
        <v>2529</v>
      </c>
    </row>
    <row r="893" spans="1:4" ht="11.25">
      <c r="A893" s="1062">
        <v>892</v>
      </c>
      <c r="B893" t="s">
        <v>2518</v>
      </c>
      <c r="C893" t="s">
        <v>2530</v>
      </c>
      <c r="D893" t="s">
        <v>2531</v>
      </c>
    </row>
    <row r="894" spans="1:4" ht="11.25">
      <c r="A894" s="1062">
        <v>893</v>
      </c>
      <c r="B894" t="s">
        <v>2518</v>
      </c>
      <c r="C894" t="s">
        <v>2532</v>
      </c>
      <c r="D894" t="s">
        <v>2533</v>
      </c>
    </row>
    <row r="895" spans="1:4" ht="11.25">
      <c r="A895" s="1062">
        <v>894</v>
      </c>
      <c r="B895" t="s">
        <v>2518</v>
      </c>
      <c r="C895" t="s">
        <v>2534</v>
      </c>
      <c r="D895" t="s">
        <v>2535</v>
      </c>
    </row>
    <row r="896" spans="1:4" ht="11.25">
      <c r="A896" s="1062">
        <v>895</v>
      </c>
      <c r="B896" t="s">
        <v>2518</v>
      </c>
      <c r="C896" t="s">
        <v>2536</v>
      </c>
      <c r="D896" t="s">
        <v>2537</v>
      </c>
    </row>
    <row r="897" spans="1:4" ht="11.25">
      <c r="A897" s="1062">
        <v>896</v>
      </c>
      <c r="B897" t="s">
        <v>2518</v>
      </c>
      <c r="C897" t="s">
        <v>2538</v>
      </c>
      <c r="D897" t="s">
        <v>2539</v>
      </c>
    </row>
    <row r="898" spans="1:4" ht="11.25">
      <c r="A898" s="1062">
        <v>897</v>
      </c>
      <c r="B898" t="s">
        <v>2518</v>
      </c>
      <c r="C898" t="s">
        <v>2518</v>
      </c>
      <c r="D898" t="s">
        <v>2519</v>
      </c>
    </row>
    <row r="899" spans="1:4" ht="11.25">
      <c r="A899" s="1062">
        <v>898</v>
      </c>
      <c r="B899" t="s">
        <v>2518</v>
      </c>
      <c r="C899" t="s">
        <v>2540</v>
      </c>
      <c r="D899" t="s">
        <v>2541</v>
      </c>
    </row>
    <row r="900" spans="1:4" ht="11.25">
      <c r="A900" s="1062">
        <v>899</v>
      </c>
      <c r="B900" t="s">
        <v>2518</v>
      </c>
      <c r="C900" t="s">
        <v>2542</v>
      </c>
      <c r="D900" t="s">
        <v>2543</v>
      </c>
    </row>
    <row r="901" spans="1:4" ht="11.25">
      <c r="A901" s="1062">
        <v>900</v>
      </c>
      <c r="B901" t="s">
        <v>2518</v>
      </c>
      <c r="C901" t="s">
        <v>2544</v>
      </c>
      <c r="D901" t="s">
        <v>2545</v>
      </c>
    </row>
    <row r="902" spans="1:4" ht="11.25">
      <c r="A902" s="1062">
        <v>901</v>
      </c>
      <c r="B902" t="s">
        <v>2546</v>
      </c>
      <c r="C902" t="s">
        <v>2548</v>
      </c>
      <c r="D902" t="s">
        <v>2549</v>
      </c>
    </row>
    <row r="903" spans="1:4" ht="11.25">
      <c r="A903" s="1062">
        <v>902</v>
      </c>
      <c r="B903" t="s">
        <v>2546</v>
      </c>
      <c r="C903" t="s">
        <v>2550</v>
      </c>
      <c r="D903" t="s">
        <v>2551</v>
      </c>
    </row>
    <row r="904" spans="1:4" ht="11.25">
      <c r="A904" s="1062">
        <v>903</v>
      </c>
      <c r="B904" t="s">
        <v>2546</v>
      </c>
      <c r="C904" t="s">
        <v>2552</v>
      </c>
      <c r="D904" t="s">
        <v>2553</v>
      </c>
    </row>
    <row r="905" spans="1:4" ht="11.25">
      <c r="A905" s="1062">
        <v>904</v>
      </c>
      <c r="B905" t="s">
        <v>2546</v>
      </c>
      <c r="C905" t="s">
        <v>2554</v>
      </c>
      <c r="D905" t="s">
        <v>2555</v>
      </c>
    </row>
    <row r="906" spans="1:4" ht="11.25">
      <c r="A906" s="1062">
        <v>905</v>
      </c>
      <c r="B906" t="s">
        <v>2546</v>
      </c>
      <c r="C906" t="s">
        <v>2556</v>
      </c>
      <c r="D906" t="s">
        <v>2557</v>
      </c>
    </row>
    <row r="907" spans="1:4" ht="11.25">
      <c r="A907" s="1062">
        <v>906</v>
      </c>
      <c r="B907" t="s">
        <v>2546</v>
      </c>
      <c r="C907" t="s">
        <v>2558</v>
      </c>
      <c r="D907" t="s">
        <v>2559</v>
      </c>
    </row>
    <row r="908" spans="1:4" ht="11.25">
      <c r="A908" s="1062">
        <v>907</v>
      </c>
      <c r="B908" t="s">
        <v>2546</v>
      </c>
      <c r="C908" t="s">
        <v>2560</v>
      </c>
      <c r="D908" t="s">
        <v>2561</v>
      </c>
    </row>
    <row r="909" spans="1:4" ht="11.25">
      <c r="A909" s="1062">
        <v>908</v>
      </c>
      <c r="B909" t="s">
        <v>2546</v>
      </c>
      <c r="C909" t="s">
        <v>2562</v>
      </c>
      <c r="D909" t="s">
        <v>2563</v>
      </c>
    </row>
    <row r="910" spans="1:4" ht="11.25">
      <c r="A910" s="1062">
        <v>909</v>
      </c>
      <c r="B910" t="s">
        <v>2546</v>
      </c>
      <c r="C910" t="s">
        <v>2564</v>
      </c>
      <c r="D910" t="s">
        <v>2565</v>
      </c>
    </row>
    <row r="911" spans="1:4" ht="11.25">
      <c r="A911" s="1062">
        <v>910</v>
      </c>
      <c r="B911" t="s">
        <v>2546</v>
      </c>
      <c r="C911" t="s">
        <v>1536</v>
      </c>
      <c r="D911" t="s">
        <v>2566</v>
      </c>
    </row>
    <row r="912" spans="1:4" ht="11.25">
      <c r="A912" s="1062">
        <v>911</v>
      </c>
      <c r="B912" t="s">
        <v>2546</v>
      </c>
      <c r="C912" t="s">
        <v>2567</v>
      </c>
      <c r="D912" t="s">
        <v>2568</v>
      </c>
    </row>
    <row r="913" spans="1:4" ht="11.25">
      <c r="A913" s="1062">
        <v>912</v>
      </c>
      <c r="B913" t="s">
        <v>2546</v>
      </c>
      <c r="C913" t="s">
        <v>2569</v>
      </c>
      <c r="D913" t="s">
        <v>2570</v>
      </c>
    </row>
    <row r="914" spans="1:4" ht="11.25">
      <c r="A914" s="1062">
        <v>913</v>
      </c>
      <c r="B914" t="s">
        <v>2546</v>
      </c>
      <c r="C914" t="s">
        <v>2571</v>
      </c>
      <c r="D914" t="s">
        <v>2572</v>
      </c>
    </row>
    <row r="915" spans="1:4" ht="11.25">
      <c r="A915" s="1062">
        <v>914</v>
      </c>
      <c r="B915" t="s">
        <v>2546</v>
      </c>
      <c r="C915" t="s">
        <v>2573</v>
      </c>
      <c r="D915" t="s">
        <v>2574</v>
      </c>
    </row>
    <row r="916" spans="1:4" ht="11.25">
      <c r="A916" s="1062">
        <v>915</v>
      </c>
      <c r="B916" t="s">
        <v>2546</v>
      </c>
      <c r="C916" t="s">
        <v>2575</v>
      </c>
      <c r="D916" t="s">
        <v>2576</v>
      </c>
    </row>
    <row r="917" spans="1:4" ht="11.25">
      <c r="A917" s="1062">
        <v>916</v>
      </c>
      <c r="B917" t="s">
        <v>2546</v>
      </c>
      <c r="C917" t="s">
        <v>2577</v>
      </c>
      <c r="D917" t="s">
        <v>2578</v>
      </c>
    </row>
    <row r="918" spans="1:4" ht="11.25">
      <c r="A918" s="1062">
        <v>917</v>
      </c>
      <c r="B918" t="s">
        <v>2546</v>
      </c>
      <c r="C918" t="s">
        <v>2546</v>
      </c>
      <c r="D918" t="s">
        <v>2547</v>
      </c>
    </row>
    <row r="919" spans="1:4" ht="11.25">
      <c r="A919" s="1062">
        <v>918</v>
      </c>
      <c r="B919" t="s">
        <v>2546</v>
      </c>
      <c r="C919" t="s">
        <v>1176</v>
      </c>
      <c r="D919" t="s">
        <v>2579</v>
      </c>
    </row>
    <row r="920" spans="1:4" ht="11.25">
      <c r="A920" s="1062">
        <v>919</v>
      </c>
      <c r="B920" t="s">
        <v>2546</v>
      </c>
      <c r="C920" t="s">
        <v>2580</v>
      </c>
      <c r="D920" t="s">
        <v>2581</v>
      </c>
    </row>
    <row r="921" spans="1:4" ht="11.25">
      <c r="A921" s="1062">
        <v>920</v>
      </c>
      <c r="B921" t="s">
        <v>2582</v>
      </c>
      <c r="C921" t="s">
        <v>2584</v>
      </c>
      <c r="D921" t="s">
        <v>2585</v>
      </c>
    </row>
    <row r="922" spans="1:4" ht="11.25">
      <c r="A922" s="1062">
        <v>921</v>
      </c>
      <c r="B922" t="s">
        <v>2582</v>
      </c>
      <c r="C922" t="s">
        <v>2586</v>
      </c>
      <c r="D922" t="s">
        <v>2587</v>
      </c>
    </row>
    <row r="923" spans="1:4" ht="11.25">
      <c r="A923" s="1062">
        <v>922</v>
      </c>
      <c r="B923" t="s">
        <v>2582</v>
      </c>
      <c r="C923" t="s">
        <v>2588</v>
      </c>
      <c r="D923" t="s">
        <v>2589</v>
      </c>
    </row>
    <row r="924" spans="1:4" ht="11.25">
      <c r="A924" s="1062">
        <v>923</v>
      </c>
      <c r="B924" t="s">
        <v>2582</v>
      </c>
      <c r="C924" t="s">
        <v>2590</v>
      </c>
      <c r="D924" t="s">
        <v>2591</v>
      </c>
    </row>
    <row r="925" spans="1:4" ht="11.25">
      <c r="A925" s="1062">
        <v>924</v>
      </c>
      <c r="B925" t="s">
        <v>2582</v>
      </c>
      <c r="C925" t="s">
        <v>2592</v>
      </c>
      <c r="D925" t="s">
        <v>2593</v>
      </c>
    </row>
    <row r="926" spans="1:4" ht="11.25">
      <c r="A926" s="1062">
        <v>925</v>
      </c>
      <c r="B926" t="s">
        <v>2582</v>
      </c>
      <c r="C926" t="s">
        <v>2594</v>
      </c>
      <c r="D926" t="s">
        <v>2595</v>
      </c>
    </row>
    <row r="927" spans="1:4" ht="11.25">
      <c r="A927" s="1062">
        <v>926</v>
      </c>
      <c r="B927" t="s">
        <v>2582</v>
      </c>
      <c r="C927" t="s">
        <v>2596</v>
      </c>
      <c r="D927" t="s">
        <v>2597</v>
      </c>
    </row>
    <row r="928" spans="1:4" ht="11.25">
      <c r="A928" s="1062">
        <v>927</v>
      </c>
      <c r="B928" t="s">
        <v>2582</v>
      </c>
      <c r="C928" t="s">
        <v>2598</v>
      </c>
      <c r="D928" t="s">
        <v>2599</v>
      </c>
    </row>
    <row r="929" spans="1:4" ht="11.25">
      <c r="A929" s="1062">
        <v>928</v>
      </c>
      <c r="B929" t="s">
        <v>2582</v>
      </c>
      <c r="C929" t="s">
        <v>2600</v>
      </c>
      <c r="D929" t="s">
        <v>2601</v>
      </c>
    </row>
    <row r="930" spans="1:4" ht="11.25">
      <c r="A930" s="1062">
        <v>929</v>
      </c>
      <c r="B930" t="s">
        <v>2582</v>
      </c>
      <c r="C930" t="s">
        <v>2602</v>
      </c>
      <c r="D930" t="s">
        <v>2603</v>
      </c>
    </row>
    <row r="931" spans="1:4" ht="11.25">
      <c r="A931" s="1062">
        <v>930</v>
      </c>
      <c r="B931" t="s">
        <v>2582</v>
      </c>
      <c r="C931" t="s">
        <v>2604</v>
      </c>
      <c r="D931" t="s">
        <v>2605</v>
      </c>
    </row>
    <row r="932" spans="1:4" ht="11.25">
      <c r="A932" s="1062">
        <v>931</v>
      </c>
      <c r="B932" t="s">
        <v>2582</v>
      </c>
      <c r="C932" t="s">
        <v>2606</v>
      </c>
      <c r="D932" t="s">
        <v>2607</v>
      </c>
    </row>
    <row r="933" spans="1:4" ht="11.25">
      <c r="A933" s="1062">
        <v>932</v>
      </c>
      <c r="B933" t="s">
        <v>2582</v>
      </c>
      <c r="C933" t="s">
        <v>2608</v>
      </c>
      <c r="D933" t="s">
        <v>2609</v>
      </c>
    </row>
    <row r="934" spans="1:4" ht="11.25">
      <c r="A934" s="1062">
        <v>933</v>
      </c>
      <c r="B934" t="s">
        <v>2582</v>
      </c>
      <c r="C934" t="s">
        <v>2610</v>
      </c>
      <c r="D934" t="s">
        <v>2611</v>
      </c>
    </row>
    <row r="935" spans="1:4" ht="11.25">
      <c r="A935" s="1062">
        <v>934</v>
      </c>
      <c r="B935" t="s">
        <v>2582</v>
      </c>
      <c r="C935" t="s">
        <v>2612</v>
      </c>
      <c r="D935" t="s">
        <v>2613</v>
      </c>
    </row>
    <row r="936" spans="1:4" ht="11.25">
      <c r="A936" s="1062">
        <v>935</v>
      </c>
      <c r="B936" t="s">
        <v>2582</v>
      </c>
      <c r="C936" t="s">
        <v>2614</v>
      </c>
      <c r="D936" t="s">
        <v>2615</v>
      </c>
    </row>
    <row r="937" spans="1:4" ht="11.25">
      <c r="A937" s="1062">
        <v>936</v>
      </c>
      <c r="B937" t="s">
        <v>2582</v>
      </c>
      <c r="C937" t="s">
        <v>2616</v>
      </c>
      <c r="D937" t="s">
        <v>2617</v>
      </c>
    </row>
    <row r="938" spans="1:4" ht="11.25">
      <c r="A938" s="1062">
        <v>937</v>
      </c>
      <c r="B938" t="s">
        <v>2582</v>
      </c>
      <c r="C938" t="s">
        <v>2618</v>
      </c>
      <c r="D938" t="s">
        <v>2619</v>
      </c>
    </row>
    <row r="939" spans="1:4" ht="11.25">
      <c r="A939" s="1062">
        <v>938</v>
      </c>
      <c r="B939" t="s">
        <v>2582</v>
      </c>
      <c r="C939" t="s">
        <v>2620</v>
      </c>
      <c r="D939" t="s">
        <v>2621</v>
      </c>
    </row>
    <row r="940" spans="1:4" ht="11.25">
      <c r="A940" s="1062">
        <v>939</v>
      </c>
      <c r="B940" t="s">
        <v>2582</v>
      </c>
      <c r="C940" t="s">
        <v>2622</v>
      </c>
      <c r="D940" t="s">
        <v>2623</v>
      </c>
    </row>
    <row r="941" spans="1:4" ht="11.25">
      <c r="A941" s="1062">
        <v>940</v>
      </c>
      <c r="B941" t="s">
        <v>2582</v>
      </c>
      <c r="C941" t="s">
        <v>2624</v>
      </c>
      <c r="D941" t="s">
        <v>2625</v>
      </c>
    </row>
    <row r="942" spans="1:4" ht="11.25">
      <c r="A942" s="1062">
        <v>941</v>
      </c>
      <c r="B942" t="s">
        <v>2582</v>
      </c>
      <c r="C942" t="s">
        <v>2582</v>
      </c>
      <c r="D942" t="s">
        <v>2583</v>
      </c>
    </row>
    <row r="943" spans="1:4" ht="11.25">
      <c r="A943" s="1062">
        <v>942</v>
      </c>
      <c r="B943" t="s">
        <v>2582</v>
      </c>
      <c r="C943" t="s">
        <v>2626</v>
      </c>
      <c r="D943" t="s">
        <v>2627</v>
      </c>
    </row>
    <row r="944" spans="1:4" ht="11.25">
      <c r="A944" s="1062">
        <v>943</v>
      </c>
      <c r="B944" t="s">
        <v>2582</v>
      </c>
      <c r="C944" t="s">
        <v>2628</v>
      </c>
      <c r="D944" t="s">
        <v>2629</v>
      </c>
    </row>
    <row r="945" spans="1:4" ht="11.25">
      <c r="A945" s="1062">
        <v>944</v>
      </c>
      <c r="B945" t="s">
        <v>2582</v>
      </c>
      <c r="C945" t="s">
        <v>2630</v>
      </c>
      <c r="D945" t="s">
        <v>2631</v>
      </c>
    </row>
    <row r="946" spans="1:4" ht="11.25">
      <c r="A946" s="1062">
        <v>945</v>
      </c>
      <c r="B946" t="s">
        <v>2632</v>
      </c>
      <c r="C946" t="s">
        <v>2634</v>
      </c>
      <c r="D946" t="s">
        <v>2635</v>
      </c>
    </row>
    <row r="947" spans="1:4" ht="11.25">
      <c r="A947" s="1062">
        <v>946</v>
      </c>
      <c r="B947" t="s">
        <v>2632</v>
      </c>
      <c r="C947" t="s">
        <v>1316</v>
      </c>
      <c r="D947" t="s">
        <v>2636</v>
      </c>
    </row>
    <row r="948" spans="1:4" ht="11.25">
      <c r="A948" s="1062">
        <v>947</v>
      </c>
      <c r="B948" t="s">
        <v>2632</v>
      </c>
      <c r="C948" t="s">
        <v>2637</v>
      </c>
      <c r="D948" t="s">
        <v>2638</v>
      </c>
    </row>
    <row r="949" spans="1:4" ht="11.25">
      <c r="A949" s="1062">
        <v>948</v>
      </c>
      <c r="B949" t="s">
        <v>2632</v>
      </c>
      <c r="C949" t="s">
        <v>2639</v>
      </c>
      <c r="D949" t="s">
        <v>2640</v>
      </c>
    </row>
    <row r="950" spans="1:4" ht="11.25">
      <c r="A950" s="1062">
        <v>949</v>
      </c>
      <c r="B950" t="s">
        <v>2632</v>
      </c>
      <c r="C950" t="s">
        <v>2641</v>
      </c>
      <c r="D950" t="s">
        <v>2642</v>
      </c>
    </row>
    <row r="951" spans="1:4" ht="11.25">
      <c r="A951" s="1062">
        <v>950</v>
      </c>
      <c r="B951" t="s">
        <v>2632</v>
      </c>
      <c r="C951" t="s">
        <v>2643</v>
      </c>
      <c r="D951" t="s">
        <v>2644</v>
      </c>
    </row>
    <row r="952" spans="1:4" ht="11.25">
      <c r="A952" s="1062">
        <v>951</v>
      </c>
      <c r="B952" t="s">
        <v>2632</v>
      </c>
      <c r="C952" t="s">
        <v>2645</v>
      </c>
      <c r="D952" t="s">
        <v>2646</v>
      </c>
    </row>
    <row r="953" spans="1:4" ht="11.25">
      <c r="A953" s="1062">
        <v>952</v>
      </c>
      <c r="B953" t="s">
        <v>2632</v>
      </c>
      <c r="C953" t="s">
        <v>2647</v>
      </c>
      <c r="D953" t="s">
        <v>2648</v>
      </c>
    </row>
    <row r="954" spans="1:4" ht="11.25">
      <c r="A954" s="1062">
        <v>953</v>
      </c>
      <c r="B954" t="s">
        <v>2632</v>
      </c>
      <c r="C954" t="s">
        <v>2649</v>
      </c>
      <c r="D954" t="s">
        <v>2650</v>
      </c>
    </row>
    <row r="955" spans="1:4" ht="11.25">
      <c r="A955" s="1062">
        <v>954</v>
      </c>
      <c r="B955" t="s">
        <v>2632</v>
      </c>
      <c r="C955" t="s">
        <v>2632</v>
      </c>
      <c r="D955" t="s">
        <v>2633</v>
      </c>
    </row>
    <row r="956" spans="1:4" ht="11.25">
      <c r="A956" s="1062">
        <v>955</v>
      </c>
      <c r="B956" t="s">
        <v>2632</v>
      </c>
      <c r="C956" t="s">
        <v>2651</v>
      </c>
      <c r="D956" t="s">
        <v>2652</v>
      </c>
    </row>
    <row r="957" spans="1:4" ht="11.25">
      <c r="A957" s="1062">
        <v>956</v>
      </c>
      <c r="B957" t="s">
        <v>2632</v>
      </c>
      <c r="C957" t="s">
        <v>2653</v>
      </c>
      <c r="D957" t="s">
        <v>2654</v>
      </c>
    </row>
  </sheetData>
  <sheetProtection/>
  <pageMargins left="0.7" right="0.7" top="0.75" bottom="0.75" header="0.3" footer="0.3"/>
  <pageSetup orientation="portrai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02b0dbc-f5c7-4c64-b1ad-90b6f4c69370}">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3" customWidth="1"/>
    <col min="2" max="2" width="90.7142857142857" style="43" customWidth="1"/>
    <col min="3" max="16384" width="9.14285714285714" style="43"/>
  </cols>
  <sheetData>
    <row r="1" spans="2:2" ht="11.25">
      <c r="B1" s="51" t="s">
        <v>60</v>
      </c>
    </row>
    <row r="2" spans="2:2" ht="90">
      <c r="B2" s="53" t="s">
        <v>504</v>
      </c>
    </row>
    <row r="3" spans="2:2" ht="67.5">
      <c r="B3" s="53" t="s">
        <v>391</v>
      </c>
    </row>
    <row r="4" spans="2:2" ht="33.75">
      <c r="B4" s="53" t="s">
        <v>605</v>
      </c>
    </row>
    <row r="5" spans="2:2" ht="11.25">
      <c r="B5" s="53" t="s">
        <v>223</v>
      </c>
    </row>
    <row r="6" spans="2:2" ht="22.5">
      <c r="B6" s="53" t="s">
        <v>267</v>
      </c>
    </row>
    <row r="7" spans="2:2" ht="22.5">
      <c r="B7" s="53" t="s">
        <v>268</v>
      </c>
    </row>
    <row r="8" spans="2:2" ht="22.5">
      <c r="B8" s="53" t="s">
        <v>269</v>
      </c>
    </row>
    <row r="9" spans="2:2" ht="22.5">
      <c r="B9" s="53" t="s">
        <v>505</v>
      </c>
    </row>
    <row r="10" spans="2:2" ht="56.25">
      <c r="B10" s="53" t="s">
        <v>768</v>
      </c>
    </row>
    <row r="11" spans="2:2" ht="12.75">
      <c r="B11" s="222" t="s">
        <v>389</v>
      </c>
    </row>
    <row r="12" spans="2:2" ht="11.25">
      <c r="B12" s="51" t="s">
        <v>182</v>
      </c>
    </row>
    <row r="13" spans="2:2" ht="22.5">
      <c r="B13" s="53" t="s">
        <v>198</v>
      </c>
    </row>
    <row r="14" spans="2:2" ht="67.5">
      <c r="B14" s="53" t="s">
        <v>251</v>
      </c>
    </row>
    <row r="15" spans="2:2" ht="22.5">
      <c r="B15" s="53" t="s">
        <v>231</v>
      </c>
    </row>
    <row r="16" spans="2:4" ht="11.25">
      <c r="B16" s="51" t="s">
        <v>207</v>
      </c>
      <c r="D16" s="93"/>
    </row>
    <row r="17" spans="2:2" ht="33.75">
      <c r="B17" s="53" t="s">
        <v>265</v>
      </c>
    </row>
    <row r="18" spans="2:2" ht="33.75">
      <c r="B18" s="53" t="s">
        <v>266</v>
      </c>
    </row>
    <row r="19" spans="2:2" ht="11.25">
      <c r="B19" s="53" t="s">
        <v>252</v>
      </c>
    </row>
    <row r="20" spans="2:2" ht="33.75">
      <c r="B20" s="53" t="s">
        <v>293</v>
      </c>
    </row>
    <row r="21" spans="2:2" ht="11.25">
      <c r="B21" s="51" t="s">
        <v>220</v>
      </c>
    </row>
    <row r="22" spans="2:2" ht="11.25">
      <c r="B22" s="53" t="s">
        <v>222</v>
      </c>
    </row>
    <row r="24" spans="2:2" ht="22.5">
      <c r="B24" s="224" t="s">
        <v>372</v>
      </c>
    </row>
    <row r="26" spans="2:2" ht="11.25">
      <c r="B26" s="51" t="s">
        <v>333</v>
      </c>
    </row>
    <row r="27" spans="2:2" ht="22.5">
      <c r="B27" s="223" t="s">
        <v>477</v>
      </c>
    </row>
    <row r="28" spans="2:2" ht="56.25">
      <c r="B28" s="223" t="s">
        <v>476</v>
      </c>
    </row>
    <row r="29" spans="2:2" ht="11.25">
      <c r="B29" s="311" t="s">
        <v>390</v>
      </c>
    </row>
    <row r="30" spans="2:2" ht="22.5">
      <c r="B30" s="223" t="s">
        <v>604</v>
      </c>
    </row>
    <row r="32" spans="1:2" ht="11.25">
      <c r="A32" s="281"/>
      <c r="B32" s="282" t="s">
        <v>434</v>
      </c>
    </row>
    <row r="33" spans="1:2" ht="14.25">
      <c r="A33" s="283">
        <v>1</v>
      </c>
      <c r="B33" s="284" t="s">
        <v>435</v>
      </c>
    </row>
    <row r="34" spans="1:2" ht="14.25">
      <c r="A34" s="283">
        <v>2</v>
      </c>
      <c r="B34" s="284" t="s">
        <v>436</v>
      </c>
    </row>
    <row r="35" spans="2:2" ht="11.25">
      <c r="B35" s="282" t="s">
        <v>437</v>
      </c>
    </row>
    <row r="36" spans="2:2" ht="11.25">
      <c r="B36" s="284" t="s">
        <v>438</v>
      </c>
    </row>
  </sheetData>
  <sheetProtection/>
  <pageMargins left="0.75" right="0.75" top="1" bottom="1" header="0.5" footer="0.5"/>
  <pageSetup orientation="portrait" paperSize="9"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b7edbd7-0203-4e43-9b28-ed283d116b43}">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308f9e2-b370-4c41-bcc5-7b18ad2fc5b9}">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14" width="10.5714285714286" style="587"/>
    <col min="15" max="16384" width="10.5714285714286" style="525"/>
  </cols>
  <sheetData>
    <row r="1" spans="1:1" ht="3" customHeight="1">
      <c r="A1" s="593" t="s">
        <v>93</v>
      </c>
    </row>
    <row r="2" spans="6:9" ht="22.5">
      <c r="F2" s="1166" t="s">
        <v>492</v>
      </c>
      <c r="G2" s="1167"/>
      <c r="H2" s="1168"/>
      <c r="I2" s="642"/>
    </row>
    <row r="3" ht="3" customHeight="1"/>
    <row r="4" spans="1:14" s="572" customFormat="1" ht="11.25">
      <c r="A4" s="592"/>
      <c r="B4" s="592"/>
      <c r="C4" s="592"/>
      <c r="D4" s="592"/>
      <c r="F4" s="1149" t="s">
        <v>454</v>
      </c>
      <c r="G4" s="1149"/>
      <c r="H4" s="1149"/>
      <c r="I4" s="1169" t="s">
        <v>455</v>
      </c>
      <c r="J4" s="592"/>
      <c r="K4" s="592"/>
      <c r="L4" s="592"/>
      <c r="M4" s="592"/>
      <c r="N4" s="592"/>
    </row>
    <row r="5" spans="1:14" s="572" customFormat="1" ht="11.25" customHeight="1">
      <c r="A5" s="592"/>
      <c r="B5" s="592"/>
      <c r="C5" s="592"/>
      <c r="D5" s="592"/>
      <c r="F5" s="608" t="s">
        <v>92</v>
      </c>
      <c r="G5" s="620" t="s">
        <v>457</v>
      </c>
      <c r="H5" s="607" t="s">
        <v>442</v>
      </c>
      <c r="I5" s="116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29.12.2018</v>
      </c>
      <c r="I7" s="583" t="s">
        <v>494</v>
      </c>
      <c r="J7" s="617"/>
      <c r="K7" s="592"/>
      <c r="L7" s="592"/>
      <c r="M7" s="592"/>
      <c r="N7" s="592"/>
    </row>
    <row r="8" spans="1:14" s="572" customFormat="1" ht="45">
      <c r="A8" s="1170">
        <v>1</v>
      </c>
      <c r="B8" s="592"/>
      <c r="C8" s="592"/>
      <c r="D8" s="592"/>
      <c r="F8" s="618" t="str">
        <f>"2."&amp;mergeValue(A8)</f>
        <v>2.1</v>
      </c>
      <c r="G8" s="634" t="s">
        <v>495</v>
      </c>
      <c r="H8" s="606"/>
      <c r="I8" s="583" t="s">
        <v>591</v>
      </c>
      <c r="J8" s="617"/>
      <c r="K8" s="592"/>
      <c r="L8" s="592"/>
      <c r="M8" s="592"/>
      <c r="N8" s="592"/>
    </row>
    <row r="9" spans="1:14" s="572" customFormat="1" ht="22.5">
      <c r="A9" s="1170"/>
      <c r="B9" s="592"/>
      <c r="C9" s="592"/>
      <c r="D9" s="592"/>
      <c r="F9" s="618" t="str">
        <f>"3."&amp;mergeValue(A9)</f>
        <v>3.1</v>
      </c>
      <c r="G9" s="634" t="s">
        <v>496</v>
      </c>
      <c r="H9" s="606"/>
      <c r="I9" s="583" t="s">
        <v>589</v>
      </c>
      <c r="J9" s="617"/>
      <c r="K9" s="592"/>
      <c r="L9" s="592"/>
      <c r="M9" s="592"/>
      <c r="N9" s="592"/>
    </row>
    <row r="10" spans="1:14" s="572" customFormat="1" ht="22.5">
      <c r="A10" s="1170"/>
      <c r="B10" s="592"/>
      <c r="C10" s="592"/>
      <c r="D10" s="592"/>
      <c r="F10" s="618" t="str">
        <f>"4."&amp;mergeValue(A10)</f>
        <v>4.1</v>
      </c>
      <c r="G10" s="634" t="s">
        <v>497</v>
      </c>
      <c r="H10" s="607" t="s">
        <v>458</v>
      </c>
      <c r="I10" s="583"/>
      <c r="J10" s="617"/>
      <c r="K10" s="592"/>
      <c r="L10" s="592"/>
      <c r="M10" s="592"/>
      <c r="N10" s="592"/>
    </row>
    <row r="11" spans="1:14" s="572" customFormat="1" ht="18.75">
      <c r="A11" s="1170"/>
      <c r="B11" s="1170">
        <v>1</v>
      </c>
      <c r="C11" s="625"/>
      <c r="D11" s="625"/>
      <c r="F11" s="618" t="str">
        <f>"4."&amp;mergeValue(A11)&amp;"."&amp;mergeValue(B11)</f>
        <v>4.1.1</v>
      </c>
      <c r="G11" s="613" t="s">
        <v>593</v>
      </c>
      <c r="H11" s="606" t="str">
        <f>IF(region_name="","",region_name)</f>
        <v>Республика Татарстан</v>
      </c>
      <c r="I11" s="583" t="s">
        <v>500</v>
      </c>
      <c r="J11" s="617"/>
      <c r="K11" s="592"/>
      <c r="L11" s="592"/>
      <c r="M11" s="592"/>
      <c r="N11" s="592"/>
    </row>
    <row r="12" spans="1:14"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row>
    <row r="13" spans="1:14" s="572" customFormat="1" ht="39" customHeight="1">
      <c r="A13" s="1170"/>
      <c r="B13" s="1170"/>
      <c r="C13" s="1170"/>
      <c r="D13" s="625">
        <v>1</v>
      </c>
      <c r="F13" s="618" t="str">
        <f>"4."&amp;mergeValue(A13)&amp;"."&amp;mergeValue(B13)&amp;"."&amp;mergeValue(C13)&amp;"."&amp;mergeValue(D13)</f>
        <v>4.1.1.1.1</v>
      </c>
      <c r="G13" s="635" t="s">
        <v>499</v>
      </c>
      <c r="H13" s="606"/>
      <c r="I13" s="1171" t="s">
        <v>592</v>
      </c>
      <c r="J13" s="617"/>
      <c r="K13" s="592"/>
      <c r="L13" s="592"/>
      <c r="M13" s="592"/>
      <c r="N13" s="592"/>
    </row>
    <row r="14" spans="1:14" s="572" customFormat="1" ht="18.75">
      <c r="A14" s="1170"/>
      <c r="B14" s="1170"/>
      <c r="C14" s="1170"/>
      <c r="D14" s="625"/>
      <c r="F14" s="621"/>
      <c r="G14" s="552" t="s">
        <v>4</v>
      </c>
      <c r="H14" s="626"/>
      <c r="I14" s="1171"/>
      <c r="J14" s="617"/>
      <c r="K14" s="592"/>
      <c r="L14" s="592"/>
      <c r="M14" s="592"/>
      <c r="N14" s="592"/>
    </row>
    <row r="15" spans="1:14" s="572" customFormat="1" ht="18.75">
      <c r="A15" s="1170"/>
      <c r="B15" s="1170"/>
      <c r="C15" s="625"/>
      <c r="D15" s="625"/>
      <c r="F15" s="636"/>
      <c r="G15" s="579" t="s">
        <v>403</v>
      </c>
      <c r="H15" s="637"/>
      <c r="I15" s="638"/>
      <c r="J15" s="617"/>
      <c r="K15" s="592"/>
      <c r="L15" s="592"/>
      <c r="M15" s="592"/>
      <c r="N15" s="592"/>
    </row>
    <row r="16" spans="1:14" s="572" customFormat="1" ht="18.75">
      <c r="A16" s="1170"/>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65" t="s">
        <v>594</v>
      </c>
      <c r="H19" s="1165"/>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8c2ee9a-ea69-4152-b813-38a8f5ee2116}">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pageSetup orientation="portrait"/>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e5d7913-b582-4c24-a604-060d844743e0}">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74"/>
  </cols>
  <sheetData>
    <row r="1" spans="1:1" ht="11.25">
      <c r="A1" s="192"/>
    </row>
  </sheetData>
  <sheetProtection/>
  <pageMargins left="0.7" right="0.7" top="0.75" bottom="0.75" header="0.3" footer="0.3"/>
  <pageSetup orientation="portrait" paperSize="9"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ba84e1e-6525-4212-8262-2ebc1383bb48}">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pageSetup orientation="portrai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b8f1198-ec8c-467e-9747-6d3605a7f1f0}">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b7a5591-444f-4af5-aa79-473a16594787}">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c3fc2cf-a5fb-47c5-a582-871b208c6116}">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a77dd1b-0266-4321-a206-5a250658ce78}">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1ec77b6-255d-4958-bb33-9f6de307d45c}">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9ab9949-97c2-4e16-a2ae-835f68f0e2e5}">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f622925-d5a3-4a89-aace-bc550d48405b}">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9.7142857142857" style="525" hidden="1" customWidth="1"/>
    <col min="16" max="17" width="23.7142857142857"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25" width="10.5714285714286" style="587"/>
    <col min="26" max="26" width="11.1428571428571" style="587" customWidth="1"/>
    <col min="27" max="28" width="10.5714285714286" style="587"/>
    <col min="29" max="16384" width="10.5714285714286" style="525"/>
  </cols>
  <sheetData>
    <row r="1" spans="17:18" ht="14.25" hidden="1">
      <c r="Q1" s="585"/>
      <c r="R1" s="585"/>
    </row>
    <row r="2" spans="21:21" ht="14.25" hidden="1">
      <c r="U2" s="585"/>
    </row>
    <row r="3" ht="14.25" hidden="1"/>
    <row r="4" spans="10:21" ht="3" customHeight="1">
      <c r="J4" s="531"/>
      <c r="K4" s="531"/>
      <c r="L4" s="526"/>
      <c r="M4" s="526"/>
      <c r="N4" s="526"/>
      <c r="O4" s="534"/>
      <c r="P4" s="534"/>
      <c r="Q4" s="534"/>
      <c r="R4" s="534"/>
      <c r="S4" s="534"/>
      <c r="T4" s="534"/>
      <c r="U4" s="534"/>
    </row>
    <row r="5" spans="10:21" ht="22.5" customHeight="1">
      <c r="J5" s="531"/>
      <c r="K5" s="531"/>
      <c r="L5" s="1186" t="s">
        <v>632</v>
      </c>
      <c r="M5" s="1186"/>
      <c r="N5" s="1186"/>
      <c r="O5" s="1186"/>
      <c r="P5" s="1186"/>
      <c r="Q5" s="1186"/>
      <c r="R5" s="1186"/>
      <c r="S5" s="1186"/>
      <c r="T5" s="1186"/>
      <c r="U5" s="666"/>
    </row>
    <row r="6" spans="10:22"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192" t="str">
        <f>IF(NameOrPr_ch="",IF(NameOrPr="","",NameOrPr),NameOrPr_ch)</f>
        <v>Государственный комитет Республики Татарстан по тарифам</v>
      </c>
      <c r="P7" s="1192"/>
      <c r="Q7" s="1192"/>
      <c r="R7" s="1192"/>
      <c r="S7" s="1192"/>
      <c r="T7" s="1192"/>
      <c r="U7" s="584"/>
      <c r="V7" s="584"/>
      <c r="W7" s="521"/>
      <c r="X7" s="592"/>
      <c r="Y7" s="592"/>
      <c r="Z7" s="592"/>
      <c r="AA7" s="592"/>
      <c r="AB7" s="592"/>
    </row>
    <row r="8" spans="1:28" s="572" customFormat="1" ht="18.75">
      <c r="A8" s="592"/>
      <c r="B8" s="592"/>
      <c r="C8" s="592"/>
      <c r="D8" s="592"/>
      <c r="E8" s="592"/>
      <c r="F8" s="592"/>
      <c r="G8" s="592"/>
      <c r="H8" s="592"/>
      <c r="L8" s="501"/>
      <c r="M8" s="619" t="s">
        <v>597</v>
      </c>
      <c r="N8" s="668"/>
      <c r="O8" s="1192" t="str">
        <f>IF(datePr_ch="",IF(datePr="","",datePr),datePr_ch)</f>
        <v>18.12.2018</v>
      </c>
      <c r="P8" s="1192"/>
      <c r="Q8" s="1192"/>
      <c r="R8" s="1192"/>
      <c r="S8" s="1192"/>
      <c r="T8" s="1192"/>
      <c r="U8" s="584"/>
      <c r="V8" s="584"/>
      <c r="W8" s="521"/>
      <c r="X8" s="592"/>
      <c r="Y8" s="592"/>
      <c r="Z8" s="592"/>
      <c r="AA8" s="592"/>
      <c r="AB8" s="592"/>
    </row>
    <row r="9" spans="1:28" s="572" customFormat="1" ht="18.75">
      <c r="A9" s="592"/>
      <c r="B9" s="592"/>
      <c r="C9" s="592"/>
      <c r="D9" s="592"/>
      <c r="E9" s="592"/>
      <c r="F9" s="592"/>
      <c r="G9" s="592"/>
      <c r="H9" s="592"/>
      <c r="L9" s="554"/>
      <c r="M9" s="619" t="s">
        <v>596</v>
      </c>
      <c r="N9" s="668"/>
      <c r="O9" s="1192" t="str">
        <f>IF(numberPr_ch="",IF(numberPr="","",numberPr),numberPr_ch)</f>
        <v>5-96/тэ</v>
      </c>
      <c r="P9" s="1192"/>
      <c r="Q9" s="1192"/>
      <c r="R9" s="1192"/>
      <c r="S9" s="1192"/>
      <c r="T9" s="1192"/>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192" t="str">
        <f>IF(IstPub_ch="",IF(IstPub="","",IstPub),IstPub_ch)</f>
        <v>Официальный сайт правовой информации Министерства юстиции РТ:  http//pravo.tatarstan.ru</v>
      </c>
      <c r="P10" s="1192"/>
      <c r="Q10" s="1192"/>
      <c r="R10" s="1192"/>
      <c r="S10" s="1192"/>
      <c r="T10" s="1192"/>
      <c r="U10" s="584"/>
      <c r="V10" s="584"/>
      <c r="W10" s="521"/>
      <c r="X10" s="592"/>
      <c r="Y10" s="592"/>
      <c r="Z10" s="592"/>
      <c r="AA10" s="592"/>
      <c r="AB10" s="592"/>
    </row>
    <row r="11" spans="1:28" s="572" customFormat="1" ht="11.25" hidden="1">
      <c r="A11" s="592"/>
      <c r="B11" s="592"/>
      <c r="C11" s="592"/>
      <c r="D11" s="592"/>
      <c r="E11" s="592"/>
      <c r="F11" s="592"/>
      <c r="G11" s="592"/>
      <c r="H11" s="592"/>
      <c r="L11" s="1187"/>
      <c r="M11" s="1187"/>
      <c r="N11" s="568"/>
      <c r="O11" s="584"/>
      <c r="P11" s="584"/>
      <c r="Q11" s="584"/>
      <c r="R11" s="584"/>
      <c r="S11" s="584"/>
      <c r="T11" s="584"/>
      <c r="U11" s="590" t="s">
        <v>373</v>
      </c>
      <c r="X11" s="592"/>
      <c r="Y11" s="592"/>
      <c r="Z11" s="592"/>
      <c r="AA11" s="592"/>
      <c r="AB11" s="592"/>
    </row>
    <row r="12" spans="10:21" ht="14.25">
      <c r="J12" s="531"/>
      <c r="K12" s="531"/>
      <c r="L12" s="526"/>
      <c r="M12" s="526"/>
      <c r="N12" s="504"/>
      <c r="O12" s="1193"/>
      <c r="P12" s="1193"/>
      <c r="Q12" s="1193"/>
      <c r="R12" s="1193"/>
      <c r="S12" s="1193"/>
      <c r="T12" s="1193"/>
      <c r="U12" s="1193"/>
    </row>
    <row r="13" spans="10:23" ht="14.25">
      <c r="J13" s="531"/>
      <c r="K13" s="531"/>
      <c r="L13" s="1149" t="s">
        <v>454</v>
      </c>
      <c r="M13" s="1149"/>
      <c r="N13" s="1149"/>
      <c r="O13" s="1149"/>
      <c r="P13" s="1149"/>
      <c r="Q13" s="1149"/>
      <c r="R13" s="1149"/>
      <c r="S13" s="1149"/>
      <c r="T13" s="1149"/>
      <c r="U13" s="1149"/>
      <c r="V13" s="1149"/>
      <c r="W13" s="1149" t="s">
        <v>455</v>
      </c>
    </row>
    <row r="14" spans="10:23" ht="14.25" customHeight="1">
      <c r="J14" s="531"/>
      <c r="K14" s="531"/>
      <c r="L14" s="1199" t="s">
        <v>92</v>
      </c>
      <c r="M14" s="1199" t="s">
        <v>640</v>
      </c>
      <c r="N14" s="663"/>
      <c r="O14" s="1200" t="s">
        <v>642</v>
      </c>
      <c r="P14" s="1201"/>
      <c r="Q14" s="1201"/>
      <c r="R14" s="1201"/>
      <c r="S14" s="1201"/>
      <c r="T14" s="1202"/>
      <c r="U14" s="1183" t="s">
        <v>341</v>
      </c>
      <c r="V14" s="1196" t="s">
        <v>275</v>
      </c>
      <c r="W14" s="1149"/>
    </row>
    <row r="15" spans="10:23" ht="14.25" customHeight="1">
      <c r="J15" s="531"/>
      <c r="K15" s="531"/>
      <c r="L15" s="1199"/>
      <c r="M15" s="1199"/>
      <c r="N15" s="664"/>
      <c r="O15" s="1205" t="s">
        <v>606</v>
      </c>
      <c r="P15" s="1203" t="s">
        <v>271</v>
      </c>
      <c r="Q15" s="1204"/>
      <c r="R15" s="1180" t="s">
        <v>655</v>
      </c>
      <c r="S15" s="1181"/>
      <c r="T15" s="1182"/>
      <c r="U15" s="1184"/>
      <c r="V15" s="1197"/>
      <c r="W15" s="1149"/>
    </row>
    <row r="16" spans="10:23" ht="33.75" customHeight="1">
      <c r="J16" s="531"/>
      <c r="K16" s="531"/>
      <c r="L16" s="1199"/>
      <c r="M16" s="1199"/>
      <c r="N16" s="665"/>
      <c r="O16" s="1206"/>
      <c r="P16" s="537" t="s">
        <v>607</v>
      </c>
      <c r="Q16" s="537" t="s">
        <v>6</v>
      </c>
      <c r="R16" s="538" t="s">
        <v>274</v>
      </c>
      <c r="S16" s="1194" t="s">
        <v>273</v>
      </c>
      <c r="T16" s="1195"/>
      <c r="U16" s="1185"/>
      <c r="V16" s="1198"/>
      <c r="W16" s="1149"/>
    </row>
    <row r="17" spans="10:23" ht="14.25">
      <c r="J17" s="531"/>
      <c r="K17" s="571">
        <v>1</v>
      </c>
      <c r="L17" s="649" t="s">
        <v>93</v>
      </c>
      <c r="M17" s="649" t="s">
        <v>49</v>
      </c>
      <c r="N17" s="651" t="str">
        <f ca="1">OFFSET(N17,0,-1)</f>
        <v>2</v>
      </c>
      <c r="O17" s="650">
        <f ca="1">OFFSET(O17,0,-1)+1</f>
        <v>3</v>
      </c>
      <c r="P17" s="650">
        <f ca="1">OFFSET(P17,0,-1)+1</f>
        <v>4</v>
      </c>
      <c r="Q17" s="650">
        <f ca="1">OFFSET(Q17,0,-1)+1</f>
        <v>5</v>
      </c>
      <c r="R17" s="650">
        <f ca="1">OFFSET(R17,0,-1)+1</f>
        <v>6</v>
      </c>
      <c r="S17" s="1188">
        <f ca="1">OFFSET(S17,0,-1)+1</f>
        <v>7</v>
      </c>
      <c r="T17" s="1188"/>
      <c r="U17" s="650">
        <f ca="1">OFFSET(U17,0,-2)+1</f>
        <v>8</v>
      </c>
      <c r="V17" s="651">
        <f ca="1">OFFSET(V17,0,-1)</f>
        <v>8</v>
      </c>
      <c r="W17" s="650">
        <f ca="1">OFFSET(W17,0,-1)+1</f>
        <v>9</v>
      </c>
    </row>
    <row r="18" spans="1:28" ht="22.5">
      <c r="A18" s="1172">
        <v>1</v>
      </c>
      <c r="B18" s="849"/>
      <c r="C18" s="849"/>
      <c r="D18" s="849"/>
      <c r="E18" s="850"/>
      <c r="F18" s="851"/>
      <c r="G18" s="851"/>
      <c r="H18" s="851"/>
      <c r="I18" s="852"/>
      <c r="J18" s="847"/>
      <c r="K18" s="854"/>
      <c r="L18" s="595">
        <f>mergeValue(A18)</f>
        <v>1</v>
      </c>
      <c r="M18" s="643" t="s">
        <v>20</v>
      </c>
      <c r="N18" s="648"/>
      <c r="O18" s="1173"/>
      <c r="P18" s="1173"/>
      <c r="Q18" s="1173"/>
      <c r="R18" s="1173"/>
      <c r="S18" s="1173"/>
      <c r="T18" s="1173"/>
      <c r="U18" s="1173"/>
      <c r="V18" s="1173"/>
      <c r="W18" s="632" t="s">
        <v>477</v>
      </c>
      <c r="Y18" s="591"/>
      <c r="Z18" s="591" t="str">
        <f t="shared" si="0" ref="Z18:Z31">IF(M18="","",M18)</f>
        <v>Наименование тарифа</v>
      </c>
      <c r="AA18" s="591"/>
      <c r="AB18" s="591"/>
    </row>
    <row r="19" spans="1:28" ht="22.5">
      <c r="A19" s="1172"/>
      <c r="B19" s="1172">
        <v>1</v>
      </c>
      <c r="C19" s="849"/>
      <c r="D19" s="849"/>
      <c r="E19" s="851"/>
      <c r="F19" s="851"/>
      <c r="G19" s="851"/>
      <c r="H19" s="851"/>
      <c r="I19" s="846"/>
      <c r="J19" s="845"/>
      <c r="K19" s="848"/>
      <c r="L19" s="595" t="str">
        <f>mergeValue(A19)&amp;"."&amp;mergeValue(B19)</f>
        <v>1.1</v>
      </c>
      <c r="M19" s="548" t="s">
        <v>16</v>
      </c>
      <c r="N19" s="648"/>
      <c r="O19" s="1173"/>
      <c r="P19" s="1173"/>
      <c r="Q19" s="1173"/>
      <c r="R19" s="1173"/>
      <c r="S19" s="1173"/>
      <c r="T19" s="1173"/>
      <c r="U19" s="1173"/>
      <c r="V19" s="1173"/>
      <c r="W19" s="632" t="s">
        <v>478</v>
      </c>
      <c r="Y19" s="591"/>
      <c r="Z19" s="591" t="str">
        <f t="shared" si="0"/>
        <v>Территория действия тарифа</v>
      </c>
      <c r="AA19" s="591"/>
      <c r="AB19" s="591"/>
    </row>
    <row r="20" spans="1:28" ht="22.5">
      <c r="A20" s="1172"/>
      <c r="B20" s="1172"/>
      <c r="C20" s="1172">
        <v>1</v>
      </c>
      <c r="D20" s="849"/>
      <c r="E20" s="851"/>
      <c r="F20" s="851"/>
      <c r="G20" s="851"/>
      <c r="H20" s="851"/>
      <c r="I20" s="853"/>
      <c r="J20" s="845"/>
      <c r="K20" s="848"/>
      <c r="L20" s="595" t="str">
        <f>mergeValue(A20)&amp;"."&amp;mergeValue(B20)&amp;"."&amp;mergeValue(C20)</f>
        <v>1.1.1</v>
      </c>
      <c r="M20" s="549" t="s">
        <v>7</v>
      </c>
      <c r="N20" s="648"/>
      <c r="O20" s="1173"/>
      <c r="P20" s="1173"/>
      <c r="Q20" s="1173"/>
      <c r="R20" s="1173"/>
      <c r="S20" s="1173"/>
      <c r="T20" s="1173"/>
      <c r="U20" s="1173"/>
      <c r="V20" s="1173"/>
      <c r="W20" s="632" t="s">
        <v>634</v>
      </c>
      <c r="Y20" s="591"/>
      <c r="Z20" s="591" t="str">
        <f t="shared" si="0"/>
        <v xml:space="preserve">Наименование системы теплоснабжения </v>
      </c>
      <c r="AA20" s="591"/>
      <c r="AB20" s="591"/>
    </row>
    <row r="21" spans="1:28" ht="22.5">
      <c r="A21" s="1172"/>
      <c r="B21" s="1172"/>
      <c r="C21" s="1172"/>
      <c r="D21" s="1172">
        <v>1</v>
      </c>
      <c r="E21" s="851"/>
      <c r="F21" s="851"/>
      <c r="G21" s="851"/>
      <c r="H21" s="851"/>
      <c r="I21" s="853"/>
      <c r="J21" s="845"/>
      <c r="K21" s="848"/>
      <c r="L21" s="595" t="str">
        <f>mergeValue(A21)&amp;"."&amp;mergeValue(B21)&amp;"."&amp;mergeValue(C21)&amp;"."&amp;mergeValue(D21)</f>
        <v>1.1.1.1</v>
      </c>
      <c r="M21" s="550" t="s">
        <v>22</v>
      </c>
      <c r="N21" s="648"/>
      <c r="O21" s="1173"/>
      <c r="P21" s="1173"/>
      <c r="Q21" s="1173"/>
      <c r="R21" s="1173"/>
      <c r="S21" s="1173"/>
      <c r="T21" s="1173"/>
      <c r="U21" s="1173"/>
      <c r="V21" s="1173"/>
      <c r="W21" s="632" t="s">
        <v>635</v>
      </c>
      <c r="Y21" s="591"/>
      <c r="Z21" s="591" t="str">
        <f t="shared" si="0"/>
        <v xml:space="preserve">Источник тепловой энергии  </v>
      </c>
      <c r="AA21" s="591"/>
      <c r="AB21" s="591"/>
    </row>
    <row r="22" spans="1:28" ht="101.25">
      <c r="A22" s="1172"/>
      <c r="B22" s="1172"/>
      <c r="C22" s="1172"/>
      <c r="D22" s="1172"/>
      <c r="E22" s="1172">
        <v>1</v>
      </c>
      <c r="F22" s="851"/>
      <c r="G22" s="851"/>
      <c r="H22" s="849">
        <v>1</v>
      </c>
      <c r="I22" s="1172">
        <v>1</v>
      </c>
      <c r="J22" s="851"/>
      <c r="K22" s="856"/>
      <c r="L22" s="595" t="str">
        <f>mergeValue(A22)&amp;"."&amp;mergeValue(B22)&amp;"."&amp;mergeValue(C22)&amp;"."&amp;mergeValue(D22)&amp;"."&amp;mergeValue(E22)</f>
        <v>1.1.1.1.1</v>
      </c>
      <c r="M22" s="556" t="s">
        <v>9</v>
      </c>
      <c r="N22" s="648"/>
      <c r="O22" s="1174"/>
      <c r="P22" s="1174"/>
      <c r="Q22" s="1174"/>
      <c r="R22" s="1174"/>
      <c r="S22" s="1174"/>
      <c r="T22" s="1174"/>
      <c r="U22" s="1174"/>
      <c r="V22" s="1174"/>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172"/>
      <c r="B23" s="1172"/>
      <c r="C23" s="1172"/>
      <c r="D23" s="1172"/>
      <c r="E23" s="1172"/>
      <c r="F23" s="1172">
        <v>1</v>
      </c>
      <c r="G23" s="849"/>
      <c r="H23" s="849"/>
      <c r="I23" s="1172"/>
      <c r="J23" s="1172">
        <v>1</v>
      </c>
      <c r="K23" s="857"/>
      <c r="L23" s="595" t="str">
        <f>mergeValue(A23)&amp;"."&amp;mergeValue(B23)&amp;"."&amp;mergeValue(C23)&amp;"."&amp;mergeValue(D23)&amp;"."&amp;mergeValue(E23)&amp;"."&amp;mergeValue(F23)</f>
        <v>1.1.1.1.1.1</v>
      </c>
      <c r="M23" s="557" t="s">
        <v>10</v>
      </c>
      <c r="N23" s="648"/>
      <c r="O23" s="1175"/>
      <c r="P23" s="1176"/>
      <c r="Q23" s="1176"/>
      <c r="R23" s="1176"/>
      <c r="S23" s="1176"/>
      <c r="T23" s="1176"/>
      <c r="U23" s="1176"/>
      <c r="V23" s="1177"/>
      <c r="W23" s="632" t="s">
        <v>637</v>
      </c>
      <c r="Y23" s="591"/>
      <c r="Z23" s="591" t="str">
        <f t="shared" si="0"/>
        <v>Группа потребителей</v>
      </c>
      <c r="AA23" s="591"/>
      <c r="AB23" s="591"/>
    </row>
    <row r="24" spans="1:28" ht="189" customHeight="1">
      <c r="A24" s="1172"/>
      <c r="B24" s="1172"/>
      <c r="C24" s="1172"/>
      <c r="D24" s="1172"/>
      <c r="E24" s="1172"/>
      <c r="F24" s="1172"/>
      <c r="G24" s="849">
        <v>1</v>
      </c>
      <c r="H24" s="849"/>
      <c r="I24" s="1172"/>
      <c r="J24" s="1172"/>
      <c r="K24" s="857">
        <v>1</v>
      </c>
      <c r="L24" s="595" t="str">
        <f>mergeValue(A24)&amp;"."&amp;mergeValue(B24)&amp;"."&amp;mergeValue(C24)&amp;"."&amp;mergeValue(D24)&amp;"."&amp;mergeValue(E24)&amp;"."&amp;mergeValue(F24)&amp;"."&amp;mergeValue(G24)</f>
        <v>1.1.1.1.1.1.1</v>
      </c>
      <c r="M24" s="1071"/>
      <c r="N24" s="648"/>
      <c r="O24" s="564"/>
      <c r="P24" s="564"/>
      <c r="Q24" s="1096"/>
      <c r="R24" s="1178"/>
      <c r="S24" s="1179" t="s">
        <v>84</v>
      </c>
      <c r="T24" s="1178"/>
      <c r="U24" s="1179" t="s">
        <v>85</v>
      </c>
      <c r="V24" s="564"/>
      <c r="W24" s="1189" t="s">
        <v>656</v>
      </c>
      <c r="X24" s="587" t="str">
        <f>strCheckDate(O25:V25)</f>
        <v/>
      </c>
      <c r="Y24" s="591"/>
      <c r="Z24" s="591" t="str">
        <f t="shared" si="0"/>
        <v/>
      </c>
      <c r="AA24" s="591"/>
      <c r="AB24" s="591"/>
    </row>
    <row r="25" spans="1:28" ht="11.25" customHeight="1" hidden="1">
      <c r="A25" s="1172"/>
      <c r="B25" s="1172"/>
      <c r="C25" s="1172"/>
      <c r="D25" s="1172"/>
      <c r="E25" s="1172"/>
      <c r="F25" s="1172"/>
      <c r="G25" s="849"/>
      <c r="H25" s="849"/>
      <c r="I25" s="1172"/>
      <c r="J25" s="1172"/>
      <c r="K25" s="857"/>
      <c r="L25" s="602"/>
      <c r="M25" s="648"/>
      <c r="N25" s="648"/>
      <c r="O25" s="564"/>
      <c r="P25" s="564"/>
      <c r="Q25" s="586" t="str">
        <f>R24&amp;"-"&amp;T24</f>
        <v>-</v>
      </c>
      <c r="R25" s="1178"/>
      <c r="S25" s="1179"/>
      <c r="T25" s="1178"/>
      <c r="U25" s="1179"/>
      <c r="V25" s="564"/>
      <c r="W25" s="1190"/>
      <c r="Y25" s="591"/>
      <c r="Z25" s="591" t="str">
        <f t="shared" si="0"/>
        <v/>
      </c>
      <c r="AA25" s="591"/>
      <c r="AB25" s="591"/>
    </row>
    <row r="26" spans="1:28" ht="15" customHeight="1">
      <c r="A26" s="1172"/>
      <c r="B26" s="1172"/>
      <c r="C26" s="1172"/>
      <c r="D26" s="1172"/>
      <c r="E26" s="1172"/>
      <c r="F26" s="1172"/>
      <c r="G26" s="851"/>
      <c r="H26" s="849"/>
      <c r="I26" s="1172"/>
      <c r="J26" s="1172"/>
      <c r="K26" s="856"/>
      <c r="L26" s="540"/>
      <c r="M26" s="559" t="s">
        <v>25</v>
      </c>
      <c r="N26" s="566"/>
      <c r="O26" s="566"/>
      <c r="P26" s="566"/>
      <c r="Q26" s="566"/>
      <c r="R26" s="566"/>
      <c r="S26" s="566"/>
      <c r="T26" s="566"/>
      <c r="U26" s="566"/>
      <c r="V26" s="562"/>
      <c r="W26" s="1191"/>
      <c r="Y26" s="591"/>
      <c r="Z26" s="591" t="str">
        <f t="shared" si="0"/>
        <v>Добавить вид теплоносителя (параметры теплоносителя)</v>
      </c>
      <c r="AA26" s="591"/>
      <c r="AB26" s="591"/>
    </row>
    <row r="27" spans="1:28" ht="15" customHeight="1">
      <c r="A27" s="1172"/>
      <c r="B27" s="1172"/>
      <c r="C27" s="1172"/>
      <c r="D27" s="1172"/>
      <c r="E27" s="1172"/>
      <c r="F27" s="851"/>
      <c r="G27" s="851"/>
      <c r="H27" s="849"/>
      <c r="I27" s="117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172"/>
      <c r="B28" s="1172"/>
      <c r="C28" s="1172"/>
      <c r="D28" s="117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172"/>
      <c r="B29" s="1172"/>
      <c r="C29" s="117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172"/>
      <c r="B30" s="117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17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23" ht="89.25" customHeight="1">
      <c r="L34" s="1">
        <v>1</v>
      </c>
      <c r="M34" s="1165" t="s">
        <v>633</v>
      </c>
      <c r="N34" s="1165"/>
      <c r="O34" s="1165"/>
      <c r="P34" s="1165"/>
      <c r="Q34" s="1165"/>
      <c r="R34" s="1165"/>
      <c r="S34" s="1165"/>
      <c r="T34" s="1165"/>
      <c r="U34" s="1165"/>
      <c r="V34" s="1165"/>
      <c r="W34" s="1165"/>
    </row>
  </sheetData>
  <sheetProtection password="FA9C" sheet="1" objects="1" scenarios="1" formatColumns="0" formatRows="0"/>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983063:V983063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R131096 R196632 R262168 R327704 R393240 R458776 R524312 R589848 R655384 R720920 R786456 R851992 R917528 R983064 T65560 T131096 T196632 T262168 T327704 T393240 T458776 T524312 T589848 T655384 T720920 T786456 T851992 T917528 T983064 T24"/>
    <dataValidation allowBlank="1" showInputMessage="1" showErrorMessage="1" prompt="Для выбора выполните двойной щелчок левой клавиши мыши по соответствующей ячейке." sqref="S24 S65560 S131096 S196632 S262168 S327704 S393240 S458776 S524312 S589848 S655384 S720920 S786456 S851992 S917528 S983064 U589848 U655384 U720920 U786456 U851992 U917528 U983064 U65560 U131096 U458776 U196632 U262168 U327704 U393240 U24 U524312"/>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72e07e7-6d00-4e48-b1b8-c523958b00e4}">
  <sheetPr codeName="List05_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49</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t="str">
        <f>IF('Перечень тарифов'!R21="","наименование отсутствует",""&amp;'Перечень тарифов'!R21&amp;"")</f>
        <v>наименование отсутствует</v>
      </c>
      <c r="I8" s="196" t="s">
        <v>591</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t="str">
        <f>IF('Перечень тарифов'!F21="","наименование отсутствует",""&amp;'Перечень тарифов'!F21&amp;"")</f>
        <v>Производство тепловой энергии. Некомбинированная выработка</v>
      </c>
      <c r="I9" s="196" t="s">
        <v>589</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344"/>
      <c r="D11" s="344"/>
      <c r="F11" s="335" t="str">
        <f>"4."&amp;mergeValue(A11)&amp;"."&amp;mergeValue(B11)</f>
        <v>4.1.1</v>
      </c>
      <c r="G11" s="324" t="s">
        <v>593</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344"/>
      <c r="F12" s="335" t="str">
        <f>"4."&amp;mergeValue(A12)&amp;"."&amp;mergeValue(B12)&amp;"."&amp;mergeValue(C12)</f>
        <v>4.1.1.1</v>
      </c>
      <c r="G12" s="341" t="s">
        <v>498</v>
      </c>
      <c r="H12" s="317" t="str">
        <f>IF(Территории!H13="","",""&amp;Территории!H13&amp;"")</f>
        <v>Город Казань</v>
      </c>
      <c r="I12" s="196" t="s">
        <v>501</v>
      </c>
      <c r="J12" s="334"/>
      <c r="K12" s="214"/>
      <c r="L12" s="214"/>
      <c r="M12" s="214"/>
      <c r="N12" s="214"/>
      <c r="O12" s="214"/>
      <c r="P12" s="214"/>
      <c r="Q12" s="214"/>
      <c r="R12" s="214"/>
      <c r="S12" s="214"/>
      <c r="T12" s="214"/>
    </row>
    <row r="13" spans="1:20" s="190" customFormat="1" ht="56.25">
      <c r="A13" s="1170"/>
      <c r="B13" s="1170"/>
      <c r="C13" s="1170"/>
      <c r="D13" s="344">
        <v>1</v>
      </c>
      <c r="F13" s="335" t="str">
        <f>"4."&amp;mergeValue(A13)&amp;"."&amp;mergeValue(B13)&amp;"."&amp;mergeValue(C13)&amp;"."&amp;mergeValue(D13)</f>
        <v>4.1.1.1.1</v>
      </c>
      <c r="G13" s="420" t="s">
        <v>499</v>
      </c>
      <c r="H13" s="317" t="str">
        <f>IF(Территории!R14="","",""&amp;Территории!R14&amp;"")</f>
        <v>Город Казань (92701000)</v>
      </c>
      <c r="I13" s="1108" t="s">
        <v>592</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65" t="s">
        <v>594</v>
      </c>
      <c r="H15" s="1165"/>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14.0300</AppVersion>
  <DocSecurity>0</DocSecurity>
  <ScaleCrop>false</ScaleCrop>
  <HeadingPairs>
    <vt:vector size="2" baseType="variant">
      <vt:variant>
        <vt:lpstr>Worksheets</vt:lpstr>
      </vt:variant>
      <vt:variant>
        <vt:i4>78</vt:i4>
      </vt:variant>
    </vt:vector>
  </HeadingPairs>
  <TitlesOfParts>
    <vt:vector size="78"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4.2.1 | Т-ТЭ | &gt;=25МВт</vt:lpstr>
      <vt:lpstr>Форма 1.0.1 | Т-ТЭ | ТСО</vt:lpstr>
      <vt:lpstr>Форма 4.2.1 | Т-ТЭ | ТСО</vt:lpstr>
      <vt:lpstr>Форма 1.0.1 | Т-ТЭ | потр</vt:lpstr>
      <vt:lpstr>Форма 4.2.1 | Т-ТЭ | потр</vt:lpstr>
      <vt:lpstr>Форма 1.0.1 | Т-ТЭ | предел</vt:lpstr>
      <vt:lpstr>Форма 4.2.1 | Т-ТЭ | предел</vt:lpstr>
      <vt:lpstr>Форма 1.0.1 | Т-ТЭ | индикат</vt:lpstr>
      <vt:lpstr>Форма 4.2.1 | Т-ТЭ | индикат</vt:lpstr>
      <vt:lpstr>Форма 1.0.1 | Резерв мощности</vt:lpstr>
      <vt:lpstr>Форма 4.2.1 | Резерв мощности</vt:lpstr>
      <vt:lpstr>Форма 1.0.1 | Т-ТН</vt:lpstr>
      <vt:lpstr>Форма 4.2.2 | Т-ТН</vt:lpstr>
      <vt:lpstr>Форма 1.0.1 | Т-передача ТЭ</vt:lpstr>
      <vt:lpstr>Форма 4.2.2 | Т-передача ТЭ</vt:lpstr>
      <vt:lpstr>Форма 1.0.1 | Т-передача ТН</vt:lpstr>
      <vt:lpstr>Форма 4.2.2 | Т-передача ТН</vt:lpstr>
      <vt:lpstr>Форма 1.0.1 | Т-гор.вода</vt:lpstr>
      <vt:lpstr>Форма 4.2.3 | Т-гор.вода</vt:lpstr>
      <vt:lpstr>Форма 1.0.1 | Т-подкл</vt:lpstr>
      <vt:lpstr>Форма 4.2.4 | Т-подкл</vt:lpstr>
      <vt:lpstr>Форма 1.0.1 | Т-подкл(инд)</vt:lpstr>
      <vt:lpstr>Форма 4.2.5 | Т-подкл(инд)</vt:lpstr>
      <vt:lpstr>Форма 1.0.1 | Форма 4.7</vt:lpstr>
      <vt:lpstr>Форма 4.7</vt:lpstr>
      <vt:lpstr>Форма 1.0.1 | Форма 4.8</vt:lpstr>
      <vt:lpstr>Форма 4.8</vt:lpstr>
      <vt:lpstr>Форма 1.0.2</vt:lpstr>
      <vt:lpstr>Сведения об изменении</vt:lpstr>
      <vt:lpstr>Комментарии</vt:lpstr>
      <vt:lpstr>Проверка</vt:lpstr>
      <vt:lpstr>et_union_hor</vt:lpstr>
      <vt:lpstr>TEHSHEET</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keywords/>
  <dc:description/>
  <cp:lastModifiedBy>Борисова Анна Ивановна</cp:lastModifiedBy>
  <cp:lastPrinted>2013-08-29T08:11:20Z</cp:lastPrinted>
  <dcterms:created xsi:type="dcterms:W3CDTF">2004-05-21T07:18:45Z</dcterms:created>
  <dcterms:modified xsi:type="dcterms:W3CDTF">2018-12-29T11:48:01Z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